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K:\Administration\Memos\SAD\SADMEMO\22fiscal\"/>
    </mc:Choice>
  </mc:AlternateContent>
  <xr:revisionPtr revIDLastSave="0" documentId="13_ncr:1_{88D1205B-B0E0-461F-A49A-3304F27191F5}" xr6:coauthVersionLast="47" xr6:coauthVersionMax="47" xr10:uidLastSave="{00000000-0000-0000-0000-000000000000}"/>
  <bookViews>
    <workbookView xWindow="28680" yWindow="-120" windowWidth="29040" windowHeight="15840" tabRatio="921" xr2:uid="{00000000-000D-0000-FFFF-FFFF00000000}"/>
  </bookViews>
  <sheets>
    <sheet name="Instructions" sheetId="1" r:id="rId1"/>
    <sheet name="Transfer Accounts-Purpose &amp; Use" sheetId="104" r:id="rId2"/>
    <sheet name="Index" sheetId="2" r:id="rId3"/>
    <sheet name="Agencies" sheetId="96" state="hidden" r:id="rId4"/>
    <sheet name="Data" sheetId="81" state="hidden" r:id="rId5"/>
    <sheet name="550" sheetId="107" r:id="rId6"/>
    <sheet name="555" sheetId="111" r:id="rId7"/>
    <sheet name="560" sheetId="110" r:id="rId8"/>
    <sheet name="Transfers Contact List" sheetId="77" r:id="rId9"/>
    <sheet name="Notes" sheetId="83" state="hidden" r:id="rId10"/>
  </sheets>
  <externalReferences>
    <externalReference r:id="rId11"/>
    <externalReference r:id="rId12"/>
    <externalReference r:id="rId13"/>
    <externalReference r:id="rId14"/>
  </externalReferences>
  <definedNames>
    <definedName name="___Agy301">'[1]301'!$I$5</definedName>
    <definedName name="___AGY305">'[1]305'!$K$6</definedName>
    <definedName name="___AGY310">'[1]310'!$K$6</definedName>
    <definedName name="___Agy501">'[1]501'!$E$6</definedName>
    <definedName name="___Agy510">'[1]510'!$D$6</definedName>
    <definedName name="___Agy515">'[1]515'!$D$6</definedName>
    <definedName name="___Agy520">'[1]520'!$D$6</definedName>
    <definedName name="___Agy525">'[1]525'!$D$6</definedName>
    <definedName name="___Agy530">'[1]530'!$D$6</definedName>
    <definedName name="___FMD320">'[1]320'!$M$40</definedName>
    <definedName name="___OID320">'[1]320'!$M$30</definedName>
    <definedName name="___TO320">'[1]320'!$P$36</definedName>
    <definedName name="__Agy301" localSheetId="7">#REF!</definedName>
    <definedName name="__Agy301">#REF!</definedName>
    <definedName name="__AGY305" localSheetId="7">#REF!</definedName>
    <definedName name="__AGY305">#REF!</definedName>
    <definedName name="__AGY310" localSheetId="7">#REF!</definedName>
    <definedName name="__AGY310">#REF!</definedName>
    <definedName name="__AGY315" localSheetId="7">#REF!</definedName>
    <definedName name="__AGY315">#REF!</definedName>
    <definedName name="__Agy501" localSheetId="7">#REF!</definedName>
    <definedName name="__Agy501">#REF!</definedName>
    <definedName name="__Agy505">'[1]505'!$D$6</definedName>
    <definedName name="__Agy510" localSheetId="7">#REF!</definedName>
    <definedName name="__Agy510">#REF!</definedName>
    <definedName name="__Agy515" localSheetId="7">#REF!</definedName>
    <definedName name="__Agy515">#REF!</definedName>
    <definedName name="__Agy520" localSheetId="7">#REF!</definedName>
    <definedName name="__Agy520">#REF!</definedName>
    <definedName name="__Agy525" localSheetId="7">#REF!</definedName>
    <definedName name="__Agy525">#REF!</definedName>
    <definedName name="__Agy530" localSheetId="7">#REF!</definedName>
    <definedName name="__Agy530">#REF!</definedName>
    <definedName name="__Agy705" localSheetId="7">'[1]705'!#REF!</definedName>
    <definedName name="__Agy705">'[1]705'!#REF!</definedName>
    <definedName name="__Agy715" localSheetId="7">'[1]715'!#REF!</definedName>
    <definedName name="__Agy715">'[1]715'!#REF!</definedName>
    <definedName name="__COL315" localSheetId="7">#REF!</definedName>
    <definedName name="__COL315">#REF!</definedName>
    <definedName name="__FMD315" localSheetId="7">#REF!</definedName>
    <definedName name="__FMD315">#REF!</definedName>
    <definedName name="__FMD320" localSheetId="7">#REF!</definedName>
    <definedName name="__FMD320">#REF!</definedName>
    <definedName name="__OID315" localSheetId="7">#REF!</definedName>
    <definedName name="__OID315">#REF!</definedName>
    <definedName name="__OID320" localSheetId="7">#REF!</definedName>
    <definedName name="__OID320">#REF!</definedName>
    <definedName name="__OS1" localSheetId="7">#REF!</definedName>
    <definedName name="__OS1">#REF!</definedName>
    <definedName name="__OS2" localSheetId="7">#REF!</definedName>
    <definedName name="__OS2">#REF!</definedName>
    <definedName name="__OS3" localSheetId="7">#REF!</definedName>
    <definedName name="__OS3">#REF!</definedName>
    <definedName name="__OS4" localSheetId="7">#REF!</definedName>
    <definedName name="__OS4">#REF!</definedName>
    <definedName name="__OS5" localSheetId="7">#REF!</definedName>
    <definedName name="__OS5">#REF!</definedName>
    <definedName name="__OU1" localSheetId="7">#REF!</definedName>
    <definedName name="__OU1">#REF!</definedName>
    <definedName name="__OU2" localSheetId="7">#REF!</definedName>
    <definedName name="__OU2">#REF!</definedName>
    <definedName name="__OU3" localSheetId="7">#REF!</definedName>
    <definedName name="__OU3">#REF!</definedName>
    <definedName name="__OU4" localSheetId="7">#REF!</definedName>
    <definedName name="__OU4">#REF!</definedName>
    <definedName name="__OU5" localSheetId="7">#REF!</definedName>
    <definedName name="__OU5">#REF!</definedName>
    <definedName name="__OU6" localSheetId="7">#REF!</definedName>
    <definedName name="__OU6">#REF!</definedName>
    <definedName name="__OU7" localSheetId="7">#REF!</definedName>
    <definedName name="__OU7">#REF!</definedName>
    <definedName name="__OU8" localSheetId="7">#REF!</definedName>
    <definedName name="__OU8">#REF!</definedName>
    <definedName name="__PAY1" localSheetId="7">#REF!</definedName>
    <definedName name="__PAY1">#REF!</definedName>
    <definedName name="__PAY2" localSheetId="7">#REF!</definedName>
    <definedName name="__PAY2">#REF!</definedName>
    <definedName name="__PAY3" localSheetId="7">#REF!</definedName>
    <definedName name="__PAY3">#REF!</definedName>
    <definedName name="__REC1" localSheetId="7">#REF!</definedName>
    <definedName name="__REC1">#REF!</definedName>
    <definedName name="__REC2" localSheetId="7">#REF!</definedName>
    <definedName name="__REC2">#REF!</definedName>
    <definedName name="__REC3" localSheetId="7">#REF!</definedName>
    <definedName name="__REC3">#REF!</definedName>
    <definedName name="__ROW315" localSheetId="7">#REF!</definedName>
    <definedName name="__ROW315">#REF!</definedName>
    <definedName name="__TO315" localSheetId="7">#REF!</definedName>
    <definedName name="__TO315">#REF!</definedName>
    <definedName name="__TO320" localSheetId="7">#REF!</definedName>
    <definedName name="__TO320">#REF!</definedName>
    <definedName name="_AGY201" localSheetId="7">#REF!</definedName>
    <definedName name="_AGY201">#REF!</definedName>
    <definedName name="_AGY210" localSheetId="7">#REF!</definedName>
    <definedName name="_AGY210">#REF!</definedName>
    <definedName name="_Agy301" localSheetId="7">'[1]301'!$I$5</definedName>
    <definedName name="_Agy301" localSheetId="1">'[1]301'!$I$5</definedName>
    <definedName name="_Agy301">#REF!</definedName>
    <definedName name="_AGY305" localSheetId="7">'[1]305'!$K$6</definedName>
    <definedName name="_AGY305" localSheetId="1">'[1]305'!$K$6</definedName>
    <definedName name="_AGY305">#REF!</definedName>
    <definedName name="_AGY310" localSheetId="7">'[1]310'!$K$6</definedName>
    <definedName name="_AGY310" localSheetId="1">'[1]310'!$K$6</definedName>
    <definedName name="_AGY310">#REF!</definedName>
    <definedName name="_AGY315" localSheetId="7">#REF!</definedName>
    <definedName name="_AGY315">#REF!</definedName>
    <definedName name="_AGY320" localSheetId="7">#REF!</definedName>
    <definedName name="_AGY320">#REF!</definedName>
    <definedName name="_AGY325" localSheetId="7">#REF!</definedName>
    <definedName name="_AGY325">#REF!</definedName>
    <definedName name="_Agy501" localSheetId="7">'[1]501'!$E$6</definedName>
    <definedName name="_Agy501" localSheetId="1">'[1]501'!$E$6</definedName>
    <definedName name="_Agy501">#REF!</definedName>
    <definedName name="_Agy505">'[1]505'!$D$6</definedName>
    <definedName name="_Agy510" localSheetId="7">'[1]510'!$D$6</definedName>
    <definedName name="_Agy510" localSheetId="1">'[1]510'!$D$6</definedName>
    <definedName name="_Agy510">#REF!</definedName>
    <definedName name="_Agy515" localSheetId="7">'[1]515'!$D$6</definedName>
    <definedName name="_Agy515" localSheetId="1">'[1]515'!$D$6</definedName>
    <definedName name="_Agy515">#REF!</definedName>
    <definedName name="_Agy520" localSheetId="7">'[1]520'!$D$6</definedName>
    <definedName name="_Agy520" localSheetId="1">'[1]520'!$D$6</definedName>
    <definedName name="_Agy520">#REF!</definedName>
    <definedName name="_Agy525" localSheetId="7">'[1]525'!$D$6</definedName>
    <definedName name="_Agy525" localSheetId="1">'[1]525'!$D$6</definedName>
    <definedName name="_Agy525">#REF!</definedName>
    <definedName name="_Agy530" localSheetId="7">'[1]530'!$D$6</definedName>
    <definedName name="_Agy530" localSheetId="1">'[1]530'!$D$6</definedName>
    <definedName name="_Agy530">#REF!</definedName>
    <definedName name="_Agy535" localSheetId="7">#REF!</definedName>
    <definedName name="_Agy535">#REF!</definedName>
    <definedName name="_AGY540">#REF!</definedName>
    <definedName name="_Agy705" localSheetId="7">'[1]705'!#REF!</definedName>
    <definedName name="_Agy705">'[1]705'!#REF!</definedName>
    <definedName name="_Agy710" localSheetId="7">#REF!</definedName>
    <definedName name="_Agy710">#REF!</definedName>
    <definedName name="_Agy715" localSheetId="7">'[1]715'!#REF!</definedName>
    <definedName name="_Agy715">'[1]715'!#REF!</definedName>
    <definedName name="_Agy720" localSheetId="7">#REF!</definedName>
    <definedName name="_Agy720">#REF!</definedName>
    <definedName name="_COL201" localSheetId="7">#REF!</definedName>
    <definedName name="_COL201">#REF!</definedName>
    <definedName name="_COL210" localSheetId="7">#REF!</definedName>
    <definedName name="_COL210">#REF!</definedName>
    <definedName name="_COL305" localSheetId="7">#REF!</definedName>
    <definedName name="_COL305">#REF!</definedName>
    <definedName name="_COL310" localSheetId="7">#REF!</definedName>
    <definedName name="_COL310">#REF!</definedName>
    <definedName name="_COL315" localSheetId="7">#REF!</definedName>
    <definedName name="_COL315">#REF!</definedName>
    <definedName name="_COL320" localSheetId="7">#REF!</definedName>
    <definedName name="_COL320">#REF!</definedName>
    <definedName name="_COL325" localSheetId="7">#REF!</definedName>
    <definedName name="_COL325">#REF!</definedName>
    <definedName name="_Col705" localSheetId="7">#REF!</definedName>
    <definedName name="_Col705">#REF!</definedName>
    <definedName name="_Col710" localSheetId="7">#REF!</definedName>
    <definedName name="_Col710">#REF!</definedName>
    <definedName name="_Col715" localSheetId="7">#REF!</definedName>
    <definedName name="_Col715">#REF!</definedName>
    <definedName name="_Col720" localSheetId="7">#REF!</definedName>
    <definedName name="_Col720">#REF!</definedName>
    <definedName name="_Col725" localSheetId="7">#REF!</definedName>
    <definedName name="_Col725">#REF!</definedName>
    <definedName name="_Col735" localSheetId="7">#REF!</definedName>
    <definedName name="_Col735">#REF!</definedName>
    <definedName name="_Col740" localSheetId="7">#REF!</definedName>
    <definedName name="_Col740">#REF!</definedName>
    <definedName name="_Col745" localSheetId="7">#REF!</definedName>
    <definedName name="_Col745">#REF!</definedName>
    <definedName name="_Col755" localSheetId="7">#REF!</definedName>
    <definedName name="_Col755">#REF!</definedName>
    <definedName name="_Data725" localSheetId="7">#REF!</definedName>
    <definedName name="_Data725">#REF!</definedName>
    <definedName name="_FMD315" localSheetId="7">#REF!</definedName>
    <definedName name="_FMD315" localSheetId="1">#REF!</definedName>
    <definedName name="_FMD315">#REF!</definedName>
    <definedName name="_FMD320" localSheetId="7">'[1]320'!$M$40</definedName>
    <definedName name="_FMD320" localSheetId="1">'[1]320'!$M$40</definedName>
    <definedName name="_FMD320">#REF!</definedName>
    <definedName name="_OID315" localSheetId="7">#REF!</definedName>
    <definedName name="_OID315" localSheetId="1">#REF!</definedName>
    <definedName name="_OID315">#REF!</definedName>
    <definedName name="_OID320" localSheetId="7">'[1]320'!$M$30</definedName>
    <definedName name="_OID320" localSheetId="1">'[1]320'!$M$30</definedName>
    <definedName name="_OID320">#REF!</definedName>
    <definedName name="_OS1" localSheetId="7">#REF!</definedName>
    <definedName name="_OS1">#REF!</definedName>
    <definedName name="_OS2" localSheetId="7">#REF!</definedName>
    <definedName name="_OS2">#REF!</definedName>
    <definedName name="_OS3" localSheetId="7">#REF!</definedName>
    <definedName name="_OS3">#REF!</definedName>
    <definedName name="_OS4" localSheetId="7">#REF!</definedName>
    <definedName name="_OS4">#REF!</definedName>
    <definedName name="_OS5" localSheetId="7">#REF!</definedName>
    <definedName name="_OS5">#REF!</definedName>
    <definedName name="_OU1" localSheetId="7">#REF!</definedName>
    <definedName name="_OU1">#REF!</definedName>
    <definedName name="_OU2" localSheetId="7">#REF!</definedName>
    <definedName name="_OU2">#REF!</definedName>
    <definedName name="_OU3" localSheetId="7">#REF!</definedName>
    <definedName name="_OU3">#REF!</definedName>
    <definedName name="_OU4" localSheetId="7">#REF!</definedName>
    <definedName name="_OU4">#REF!</definedName>
    <definedName name="_OU5" localSheetId="7">#REF!</definedName>
    <definedName name="_OU5">#REF!</definedName>
    <definedName name="_OU6" localSheetId="7">#REF!</definedName>
    <definedName name="_OU6">#REF!</definedName>
    <definedName name="_OU7" localSheetId="7">#REF!</definedName>
    <definedName name="_OU7">#REF!</definedName>
    <definedName name="_OU8" localSheetId="7">#REF!</definedName>
    <definedName name="_OU8">#REF!</definedName>
    <definedName name="_PAY1" localSheetId="7">#REF!</definedName>
    <definedName name="_PAY1">#REF!</definedName>
    <definedName name="_PAY2" localSheetId="7">#REF!</definedName>
    <definedName name="_PAY2">#REF!</definedName>
    <definedName name="_PAY3" localSheetId="7">#REF!</definedName>
    <definedName name="_PAY3">#REF!</definedName>
    <definedName name="_REC1" localSheetId="7">#REF!</definedName>
    <definedName name="_REC1">#REF!</definedName>
    <definedName name="_REC2" localSheetId="7">#REF!</definedName>
    <definedName name="_REC2">#REF!</definedName>
    <definedName name="_REC3" localSheetId="7">#REF!</definedName>
    <definedName name="_REC3">#REF!</definedName>
    <definedName name="_ROW201" localSheetId="7">#REF!</definedName>
    <definedName name="_ROW201">#REF!</definedName>
    <definedName name="_ROW210" localSheetId="7">#REF!</definedName>
    <definedName name="_ROW210">#REF!</definedName>
    <definedName name="_ROW305" localSheetId="7">#REF!</definedName>
    <definedName name="_ROW305">#REF!</definedName>
    <definedName name="_ROW310" localSheetId="7">#REF!</definedName>
    <definedName name="_ROW310">#REF!</definedName>
    <definedName name="_ROW315" localSheetId="7">#REF!</definedName>
    <definedName name="_ROW315">#REF!</definedName>
    <definedName name="_ROW320" localSheetId="7">#REF!</definedName>
    <definedName name="_ROW320">#REF!</definedName>
    <definedName name="_ROW325" localSheetId="7">#REF!</definedName>
    <definedName name="_ROW325">#REF!</definedName>
    <definedName name="_Row705" localSheetId="7">#REF!</definedName>
    <definedName name="_Row705">#REF!</definedName>
    <definedName name="_Row710" localSheetId="7">#REF!</definedName>
    <definedName name="_Row710">#REF!</definedName>
    <definedName name="_Row715" localSheetId="7">#REF!</definedName>
    <definedName name="_Row715">#REF!</definedName>
    <definedName name="_Row720" localSheetId="7">#REF!</definedName>
    <definedName name="_Row720">#REF!</definedName>
    <definedName name="_Row725" localSheetId="7">#REF!</definedName>
    <definedName name="_Row725">#REF!</definedName>
    <definedName name="_Row735" localSheetId="7">#REF!</definedName>
    <definedName name="_Row735">#REF!</definedName>
    <definedName name="_Row740" localSheetId="7">#REF!</definedName>
    <definedName name="_Row740">#REF!</definedName>
    <definedName name="_Row745" localSheetId="7">#REF!</definedName>
    <definedName name="_Row745">#REF!</definedName>
    <definedName name="_Row755" localSheetId="7">#REF!</definedName>
    <definedName name="_Row755">#REF!</definedName>
    <definedName name="_TO315" localSheetId="7">#REF!</definedName>
    <definedName name="_TO315" localSheetId="1">#REF!</definedName>
    <definedName name="_TO315">#REF!</definedName>
    <definedName name="_TO320" localSheetId="7">'[1]320'!$P$36</definedName>
    <definedName name="_TO320" localSheetId="1">'[1]320'!$P$36</definedName>
    <definedName name="_TO320">#REF!</definedName>
    <definedName name="a905a" localSheetId="7">'[1]905'!$A$13:$A$147</definedName>
    <definedName name="a905a" localSheetId="1">'[1]905'!$A$13:$A$147</definedName>
    <definedName name="a905a">#REF!</definedName>
    <definedName name="a905b" localSheetId="7">'[1]905'!$F$13:$F$147</definedName>
    <definedName name="a905b" localSheetId="1">'[1]905'!$F$13:$F$147</definedName>
    <definedName name="a905b">#REF!</definedName>
    <definedName name="a905c" localSheetId="7">#REF!</definedName>
    <definedName name="a905c">#REF!</definedName>
    <definedName name="a905Data" localSheetId="7">#REF!</definedName>
    <definedName name="a905Data">#REF!</definedName>
    <definedName name="a905HData" localSheetId="7">#REF!</definedName>
    <definedName name="a905HData">#REF!</definedName>
    <definedName name="aFASB">[2]FASB_Stmts!$A$12:$A$76</definedName>
    <definedName name="aFASBADJ">[2]FASB_Adj!$A$13:$A$102</definedName>
    <definedName name="aGASB">[2]GASB_Stmts!$A$13:$A$129</definedName>
    <definedName name="agname" localSheetId="7">[1]Index!#REF!</definedName>
    <definedName name="agname">[1]Index!#REF!</definedName>
    <definedName name="AgyIdx">Index!$E$10</definedName>
    <definedName name="AgyName">Index!$E$11</definedName>
    <definedName name="AgyNum">'Transfers Contact List'!$C$3:$C$47</definedName>
    <definedName name="AVL" localSheetId="7">#REF!</definedName>
    <definedName name="AVL">#REF!</definedName>
    <definedName name="bFASB">[2]FASB_Stmts!$F$12:$F$75</definedName>
    <definedName name="bFASBADJ">[2]FASB_Adj!$F$13:$F$102</definedName>
    <definedName name="bGASB">[2]GASB_Stmts!$F$13:$F$128</definedName>
    <definedName name="BP" localSheetId="7">#REF!</definedName>
    <definedName name="BP">#REF!</definedName>
    <definedName name="CAFRData" localSheetId="7">#REF!</definedName>
    <definedName name="CAFRData">#REF!</definedName>
    <definedName name="CCE" localSheetId="7">#REF!</definedName>
    <definedName name="CCE">#REF!</definedName>
    <definedName name="CCNameTable">'[3]College Filenames'!$D$2:$D$59</definedName>
    <definedName name="CCTable">'[3]College Filenames'!$A$2:$F$59</definedName>
    <definedName name="CLP" localSheetId="7">#REF!</definedName>
    <definedName name="CLP">#REF!</definedName>
    <definedName name="compgasb">'Transfers Contact List'!$E$3:$E$47</definedName>
    <definedName name="compname">'Transfers Contact List'!$D$3:$D$47</definedName>
    <definedName name="compnum">'Transfers Contact List'!$B$3:$B$47</definedName>
    <definedName name="compnumtxt" localSheetId="7">[1]Agencies!$C$3:$C$137</definedName>
    <definedName name="compnumtxt" localSheetId="1">[1]Agencies!$C$3:$C$137</definedName>
    <definedName name="compnumtxt">Agencies!$B$3:$B$64</definedName>
    <definedName name="comptable" localSheetId="7">[1]Agencies!$A$3:$E$137</definedName>
    <definedName name="comptable" localSheetId="1">[1]Agencies!$A$3:$E$137</definedName>
    <definedName name="comptable">Agencies!$A$3:$D$64</definedName>
    <definedName name="ConcNum" localSheetId="7">[1]Agencies!$A$3:$A$78</definedName>
    <definedName name="ConcNum" localSheetId="1">[1]Agencies!$A$3:$A$78</definedName>
    <definedName name="ConcNum">Agencies!$A$3:$A$64</definedName>
    <definedName name="DA" localSheetId="7">#REF!</definedName>
    <definedName name="DA">#REF!</definedName>
    <definedName name="DATA305" localSheetId="7">#REF!</definedName>
    <definedName name="DATA305">#REF!</definedName>
    <definedName name="DATA310" localSheetId="7">#REF!</definedName>
    <definedName name="DATA310">#REF!</definedName>
    <definedName name="DATA315" localSheetId="7">#REF!</definedName>
    <definedName name="DATA315">#REF!</definedName>
    <definedName name="DATA320" localSheetId="7">#REF!</definedName>
    <definedName name="DATA320">#REF!</definedName>
    <definedName name="DATA325" localSheetId="7">#REF!</definedName>
    <definedName name="DATA325">#REF!</definedName>
    <definedName name="Data705" localSheetId="7">#REF!</definedName>
    <definedName name="Data705">#REF!</definedName>
    <definedName name="Data710" localSheetId="7">#REF!</definedName>
    <definedName name="Data710">#REF!</definedName>
    <definedName name="Data715" localSheetId="7">#REF!</definedName>
    <definedName name="Data715">#REF!</definedName>
    <definedName name="Data720" localSheetId="7">#REF!</definedName>
    <definedName name="Data720">#REF!</definedName>
    <definedName name="Data735" localSheetId="7">#REF!</definedName>
    <definedName name="Data735">#REF!</definedName>
    <definedName name="Data740" localSheetId="7">#REF!</definedName>
    <definedName name="Data740">#REF!</definedName>
    <definedName name="Data745" localSheetId="7">#REF!</definedName>
    <definedName name="Data745">#REF!</definedName>
    <definedName name="Data755" localSheetId="7">#REF!</definedName>
    <definedName name="Data755">#REF!</definedName>
    <definedName name="Derivative">Notes!$J$1:$J$9</definedName>
    <definedName name="DP" localSheetId="7">#REF!</definedName>
    <definedName name="DP">#REF!</definedName>
    <definedName name="DR" localSheetId="7">#REF!</definedName>
    <definedName name="DR">#REF!</definedName>
    <definedName name="EquityData" localSheetId="7">#REF!</definedName>
    <definedName name="EquityData">#REF!</definedName>
    <definedName name="EquityDataRow" localSheetId="7">#REF!</definedName>
    <definedName name="EquityDataRow">#REF!</definedName>
    <definedName name="ErrorCode" localSheetId="7">[1]Errors!$A$1:$A$257</definedName>
    <definedName name="ErrorCode" localSheetId="1">[1]Errors!$A$1:$A$257</definedName>
    <definedName name="ErrorCode">#REF!</definedName>
    <definedName name="ErrorKey" localSheetId="7">[1]Errors!$B$1:$B$257</definedName>
    <definedName name="ErrorKey" localSheetId="1">[1]Errors!$B$1:$B$257</definedName>
    <definedName name="ErrorKey">#REF!</definedName>
    <definedName name="ErrorTable" localSheetId="7">[1]Errors!$A$1:$AB$257</definedName>
    <definedName name="ErrorTable" localSheetId="1">[1]Errors!$A$1:$AB$257</definedName>
    <definedName name="ErrorTable">#REF!</definedName>
    <definedName name="FaCol301" localSheetId="7">#REF!</definedName>
    <definedName name="FaCol301">#REF!</definedName>
    <definedName name="FaDat301" localSheetId="7">#REF!</definedName>
    <definedName name="FaDat301">#REF!</definedName>
    <definedName name="FaRow301" localSheetId="7">#REF!</definedName>
    <definedName name="FaRow301">#REF!</definedName>
    <definedName name="FileNameAgency">'[3]College Filenames'!$B$1:$B$98</definedName>
    <definedName name="FileNameTable">'[3]College Filenames'!$B$1:$F$98</definedName>
    <definedName name="FROM315" localSheetId="7">#REF!</definedName>
    <definedName name="FROM315" localSheetId="1">#REF!</definedName>
    <definedName name="FROM315">#REF!</definedName>
    <definedName name="FROM320" localSheetId="7">'[1]320'!$M$36</definedName>
    <definedName name="FROM320" localSheetId="1">'[1]320'!$M$36</definedName>
    <definedName name="FROM320">#REF!</definedName>
    <definedName name="function" localSheetId="7">[1]Notes!$H$1:$H$10</definedName>
    <definedName name="function" localSheetId="1">[1]Notes!$H$1:$H$10</definedName>
    <definedName name="function">Notes!$H$1:$H$14</definedName>
    <definedName name="functionA">Notes!$H$34:$H$46</definedName>
    <definedName name="functionC">Notes!$H$17:$H$31</definedName>
    <definedName name="Gasb1500row">'[4]1500'!$A$1:$A$209</definedName>
    <definedName name="GASB3324row" localSheetId="7">#REF!</definedName>
    <definedName name="GASB3324row">#REF!</definedName>
    <definedName name="GASB3324Total" localSheetId="7">#REF!</definedName>
    <definedName name="GASB3324Total">#REF!</definedName>
    <definedName name="Gasb505">'[1]505'!$D$8</definedName>
    <definedName name="Gasb510" localSheetId="7">'[1]510'!$D$8</definedName>
    <definedName name="Gasb510" localSheetId="1">'[1]510'!$D$8</definedName>
    <definedName name="Gasb510">#REF!</definedName>
    <definedName name="Gasb515" localSheetId="7">'[1]515'!$D$8</definedName>
    <definedName name="Gasb515" localSheetId="1">'[1]515'!$D$8</definedName>
    <definedName name="Gasb515">#REF!</definedName>
    <definedName name="Gasb520" localSheetId="7">'[1]520'!$D$8</definedName>
    <definedName name="Gasb520" localSheetId="1">'[1]520'!$D$8</definedName>
    <definedName name="Gasb520">#REF!</definedName>
    <definedName name="Gasb525" localSheetId="7">'[1]525'!$D$8</definedName>
    <definedName name="Gasb525" localSheetId="1">'[1]525'!$D$8</definedName>
    <definedName name="Gasb525">#REF!</definedName>
    <definedName name="Gasb530" localSheetId="7">'[1]530'!$D$8</definedName>
    <definedName name="Gasb530" localSheetId="1">'[1]530'!$D$8</definedName>
    <definedName name="Gasb530">#REF!</definedName>
    <definedName name="Gasb535" localSheetId="7">#REF!</definedName>
    <definedName name="Gasb535">#REF!</definedName>
    <definedName name="hk">'Transfers Contact List'!$C$3:$C$47</definedName>
    <definedName name="IdxNa">Index!$B$16:$B$18</definedName>
    <definedName name="IdxSheetNum" localSheetId="7">[1]Index!$A$34:$A$104</definedName>
    <definedName name="IdxSheetNum" localSheetId="1">[1]Index!$A$34:$A$104</definedName>
    <definedName name="IdxSheetNum">Index!$A$16:$A$18</definedName>
    <definedName name="IdxTable" localSheetId="7">[1]Index!$A$34:$Z$104</definedName>
    <definedName name="IdxTable" localSheetId="1">[1]Index!$A$34:$Z$104</definedName>
    <definedName name="IdxTable">Index!$A$16:$AA$18</definedName>
    <definedName name="IFP" localSheetId="7">#REF!</definedName>
    <definedName name="IFP">#REF!</definedName>
    <definedName name="IFR" localSheetId="7">#REF!</definedName>
    <definedName name="IFR">#REF!</definedName>
    <definedName name="IMT" localSheetId="7">#REF!</definedName>
    <definedName name="IMT">#REF!</definedName>
    <definedName name="Instructions540">Instructions!#REF!</definedName>
    <definedName name="Instructions545">Instructions!#REF!</definedName>
    <definedName name="Instructions550555">Instructions!$A$33:$B$71</definedName>
    <definedName name="Instructions560">Instructions!$A$72:$B$95</definedName>
    <definedName name="IP" localSheetId="7">#REF!</definedName>
    <definedName name="IP">#REF!</definedName>
    <definedName name="IVS" localSheetId="7">#REF!</definedName>
    <definedName name="IVS">#REF!</definedName>
    <definedName name="Leaseannualrental301" localSheetId="7">#REF!</definedName>
    <definedName name="Leaseannualrental301">#REF!</definedName>
    <definedName name="Leaseasset301" localSheetId="7">#REF!</definedName>
    <definedName name="Leaseasset301">#REF!</definedName>
    <definedName name="LeaseCol301" localSheetId="7">#REF!</definedName>
    <definedName name="LeaseCol301">#REF!</definedName>
    <definedName name="LeaseDat301" localSheetId="7">#REF!</definedName>
    <definedName name="LeaseDat301">#REF!</definedName>
    <definedName name="LeaseRow301" localSheetId="7">#REF!</definedName>
    <definedName name="LeaseRow301">#REF!</definedName>
    <definedName name="NetAssetsData" localSheetId="7">#REF!</definedName>
    <definedName name="NetAssetsData">#REF!</definedName>
    <definedName name="NetAssetsDataRow" localSheetId="7">#REF!</definedName>
    <definedName name="NetAssetsDataRow">#REF!</definedName>
    <definedName name="NI" localSheetId="7">#REF!</definedName>
    <definedName name="NI">#REF!</definedName>
    <definedName name="NP" localSheetId="7">#REF!</definedName>
    <definedName name="NP">#REF!</definedName>
    <definedName name="OfflineNonMajCUName" localSheetId="7">#REF!</definedName>
    <definedName name="OfflineNonMajCUName">#REF!</definedName>
    <definedName name="OfflineNonMajNum" localSheetId="7">#REF!</definedName>
    <definedName name="OfflineNonMajNum">#REF!</definedName>
    <definedName name="PI" localSheetId="7">#REF!</definedName>
    <definedName name="PI">#REF!</definedName>
    <definedName name="Pledged_Revenue">Notes!$K$1:$K$9</definedName>
    <definedName name="PMLR" localSheetId="7">#REF!</definedName>
    <definedName name="PMLR">#REF!</definedName>
    <definedName name="PPE" localSheetId="7">#REF!</definedName>
    <definedName name="PPE">#REF!</definedName>
    <definedName name="_xlnm.Print_Area" localSheetId="5">'550'!$A$1:$R$41</definedName>
    <definedName name="_xlnm.Print_Area" localSheetId="6">'555'!$A$1:$R$40</definedName>
    <definedName name="_xlnm.Print_Area" localSheetId="7">'560'!$B$1:$R$30</definedName>
    <definedName name="_xlnm.Print_Area" localSheetId="2">Index!$A$1:$P$23</definedName>
    <definedName name="_xlnm.Print_Area" localSheetId="0">Instructions!$A$1:$C$96</definedName>
    <definedName name="_xlnm.Print_Titles" localSheetId="8">'Transfers Contact List'!$1:$2</definedName>
    <definedName name="PSB" localSheetId="7">#REF!</definedName>
    <definedName name="PSB">#REF!</definedName>
    <definedName name="PSI" localSheetId="7">#REF!</definedName>
    <definedName name="PSI">#REF!</definedName>
    <definedName name="PY905Col" localSheetId="7">#REF!</definedName>
    <definedName name="PY905Col">#REF!</definedName>
    <definedName name="PY905Data" localSheetId="7">#REF!</definedName>
    <definedName name="PY905Data">#REF!</definedName>
    <definedName name="PY905Row" localSheetId="7">#REF!</definedName>
    <definedName name="PY905Row">#REF!</definedName>
    <definedName name="Rent301" localSheetId="7">'[1]301'!$F$15</definedName>
    <definedName name="Rent301" localSheetId="1">'[1]301'!$F$15</definedName>
    <definedName name="Rent301">#REF!</definedName>
    <definedName name="SFA" localSheetId="7">#REF!</definedName>
    <definedName name="SFA">#REF!</definedName>
    <definedName name="TransfersPurposeandUse">'Transfer Accounts-Purpose &amp; Use'!$A$1:$I$237</definedName>
    <definedName name="TYPE315" localSheetId="7">#REF!</definedName>
    <definedName name="TYPE315">#REF!</definedName>
    <definedName name="TYPE320" localSheetId="7">#REF!</definedName>
    <definedName name="TYPE320">#REF!</definedName>
    <definedName name="ValuationTech">Notes!$M$1:$M$9</definedName>
    <definedName name="w220Data" localSheetId="7">#REF!</definedName>
    <definedName name="w220Data">#REF!</definedName>
    <definedName name="w301DataA" localSheetId="7">#REF!</definedName>
    <definedName name="w301DataA">#REF!</definedName>
    <definedName name="w301DataB" localSheetId="7">#REF!</definedName>
    <definedName name="w301DataB">#REF!</definedName>
    <definedName name="w301DataC" localSheetId="7">#REF!</definedName>
    <definedName name="w301DataC">#REF!</definedName>
    <definedName name="w305Data" localSheetId="7">#REF!</definedName>
    <definedName name="w305Data">#REF!</definedName>
    <definedName name="w310Data" localSheetId="7">#REF!</definedName>
    <definedName name="w310Data">#REF!</definedName>
    <definedName name="w325col" localSheetId="7">#REF!</definedName>
    <definedName name="w325col">#REF!</definedName>
    <definedName name="w325Data" localSheetId="7">#REF!</definedName>
    <definedName name="w325Data">#REF!</definedName>
    <definedName name="w325Row" localSheetId="7">#REF!</definedName>
    <definedName name="w325Row">#REF!</definedName>
    <definedName name="w325Type" localSheetId="7">#REF!</definedName>
    <definedName name="w325Type">#REF!</definedName>
    <definedName name="w501Data" localSheetId="7">#REF!</definedName>
    <definedName name="w501Data">#REF!</definedName>
    <definedName name="w510Data" localSheetId="7">#REF!</definedName>
    <definedName name="w510Data">#REF!</definedName>
    <definedName name="w515Data" localSheetId="7">#REF!</definedName>
    <definedName name="w515Data">#REF!</definedName>
    <definedName name="w520Data" localSheetId="7">#REF!</definedName>
    <definedName name="w520Data">#REF!</definedName>
    <definedName name="w525Data" localSheetId="7">#REF!</definedName>
    <definedName name="w525Data">#REF!</definedName>
    <definedName name="w530Data" localSheetId="7">#REF!</definedName>
    <definedName name="w530Data">#REF!</definedName>
    <definedName name="Z_1250FD07_FF56_4A9D_AF9E_C27124A7EBE9_.wvu.PrintArea" localSheetId="5" hidden="1">'550'!$C$1:$R$40</definedName>
    <definedName name="Z_1250FD07_FF56_4A9D_AF9E_C27124A7EBE9_.wvu.PrintArea" localSheetId="7" hidden="1">'560'!$B$1:$R$30</definedName>
    <definedName name="Z_1250FD07_FF56_4A9D_AF9E_C27124A7EBE9_.wvu.PrintArea" localSheetId="2" hidden="1">Index!$A$1:$L$21</definedName>
    <definedName name="Z_1250FD07_FF56_4A9D_AF9E_C27124A7EBE9_.wvu.PrintTitles" localSheetId="2" hidden="1">Index!$1:$4</definedName>
    <definedName name="Z_1250FD07_FF56_4A9D_AF9E_C27124A7EBE9_.wvu.Rows" localSheetId="2" hidden="1">Index!$1189:$1255</definedName>
    <definedName name="Z_22EE6FEF_0954_4B41_9976_46012513457D_.wvu.Cols" localSheetId="7" hidden="1">'560'!#REF!,'560'!#REF!</definedName>
    <definedName name="Z_22EE6FEF_0954_4B41_9976_46012513457D_.wvu.PrintArea" localSheetId="5" hidden="1">'550'!$C$1:$K$34</definedName>
    <definedName name="Z_22EE6FEF_0954_4B41_9976_46012513457D_.wvu.PrintArea" localSheetId="7" hidden="1">'560'!$B$1:$P$30</definedName>
    <definedName name="Z_3B9B908F_7E13_4791_A6FD_413206C417A3_.wvu.Cols" localSheetId="7" hidden="1">'560'!#REF!,'560'!#REF!</definedName>
    <definedName name="Z_3B9B908F_7E13_4791_A6FD_413206C417A3_.wvu.PrintArea" localSheetId="5" hidden="1">'550'!$C$1:$K$34</definedName>
    <definedName name="Z_3B9B908F_7E13_4791_A6FD_413206C417A3_.wvu.PrintArea" localSheetId="7" hidden="1">'560'!$B$1:$P$30</definedName>
    <definedName name="Z_9FCFC836_1CA5_48BF_958D_24D2EA94B219_.wvu.Cols" localSheetId="2" hidden="1">Index!$D:$D</definedName>
    <definedName name="Z_9FCFC836_1CA5_48BF_958D_24D2EA94B219_.wvu.Cols" localSheetId="0" hidden="1">Instructions!#REF!</definedName>
    <definedName name="Z_9FCFC836_1CA5_48BF_958D_24D2EA94B219_.wvu.Cols" localSheetId="8" hidden="1">'Transfers Contact List'!$A:$B</definedName>
    <definedName name="Z_9FCFC836_1CA5_48BF_958D_24D2EA94B219_.wvu.PrintArea" localSheetId="2" hidden="1">Index!$A$1:$P$23</definedName>
    <definedName name="Z_9FCFC836_1CA5_48BF_958D_24D2EA94B219_.wvu.PrintArea" localSheetId="8" hidden="1">'Transfers Contact List'!$C$1:$I$48</definedName>
    <definedName name="Z_9FCFC836_1CA5_48BF_958D_24D2EA94B219_.wvu.PrintTitles" localSheetId="2" hidden="1">Index!$1:$16</definedName>
    <definedName name="Z_9FCFC836_1CA5_48BF_958D_24D2EA94B219_.wvu.PrintTitles" localSheetId="8" hidden="1">'Transfers Contact List'!$1:$2</definedName>
    <definedName name="Z_B08879A4_635B_4C39_9937_AC7883D562FC_.wvu.Cols" localSheetId="2" hidden="1">Index!$D:$D</definedName>
    <definedName name="Z_B08879A4_635B_4C39_9937_AC7883D562FC_.wvu.Cols" localSheetId="0" hidden="1">Instructions!#REF!</definedName>
    <definedName name="Z_B08879A4_635B_4C39_9937_AC7883D562FC_.wvu.Cols" localSheetId="8" hidden="1">'Transfers Contact List'!$A:$B</definedName>
    <definedName name="Z_B08879A4_635B_4C39_9937_AC7883D562FC_.wvu.PrintArea" localSheetId="2" hidden="1">Index!$A$1:$P$23</definedName>
    <definedName name="Z_B08879A4_635B_4C39_9937_AC7883D562FC_.wvu.PrintArea" localSheetId="8" hidden="1">'Transfers Contact List'!$C$1:$I$48</definedName>
    <definedName name="Z_B08879A4_635B_4C39_9937_AC7883D562FC_.wvu.PrintTitles" localSheetId="2" hidden="1">Index!$1:$16</definedName>
    <definedName name="Z_B08879A4_635B_4C39_9937_AC7883D562FC_.wvu.PrintTitles" localSheetId="8" hidden="1">'Transfers Contact List'!$1:$2</definedName>
    <definedName name="Z_BEA4BE86_04D1_4C96_9358_7A260B9D2B2D_.wvu.PrintArea" localSheetId="5" hidden="1">'550'!$C$1:$R$40</definedName>
    <definedName name="Z_BEA4BE86_04D1_4C96_9358_7A260B9D2B2D_.wvu.PrintArea" localSheetId="7" hidden="1">'560'!$B$1:$R$30</definedName>
    <definedName name="Z_BEA4BE86_04D1_4C96_9358_7A260B9D2B2D_.wvu.PrintArea" localSheetId="2" hidden="1">Index!$A$1:$L$21</definedName>
    <definedName name="Z_BEA4BE86_04D1_4C96_9358_7A260B9D2B2D_.wvu.PrintTitles" localSheetId="2" hidden="1">Index!$1:$4</definedName>
    <definedName name="Z_BEA4BE86_04D1_4C96_9358_7A260B9D2B2D_.wvu.Rows" localSheetId="2" hidden="1">Index!$1189:$1255</definedName>
  </definedNames>
  <calcPr calcId="191029" fullPrecision="0"/>
  <customWorkbookViews>
    <customWorkbookView name="cpvincent - Personal View" guid="{B08879A4-635B-4C39-9937-AC7883D562FC}" mergeInterval="0" personalView="1" maximized="1" xWindow="1" yWindow="1" windowWidth="1280" windowHeight="832" tabRatio="1000" activeSheetId="27"/>
    <customWorkbookView name="Robert Alford - Personal View" guid="{1250FD07-FF56-4A9D-AF9E-C27124A7EBE9}" mergeInterval="0" personalView="1" maximized="1" windowWidth="1020" windowHeight="579" tabRatio="923" activeSheetId="1"/>
    <customWorkbookView name="Darlene Langston - Personal View" guid="{BEA4BE86-04D1-4C96-9358-7A260B9D2B2D}" mergeInterval="0" personalView="1" maximized="1" windowWidth="1020" windowHeight="556" tabRatio="923" activeSheetId="9"/>
    <customWorkbookView name="amsquirewell - Personal View" guid="{9FCFC836-1CA5-48BF-958D-24D2EA94B219}" mergeInterval="0" personalView="1" maximized="1" xWindow="1" yWindow="1" windowWidth="1280" windowHeight="803" tabRatio="1000"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111" l="1"/>
  <c r="Y21" i="111"/>
  <c r="Y22" i="111"/>
  <c r="Y23" i="111"/>
  <c r="Y24" i="111"/>
  <c r="Y25" i="111"/>
  <c r="Y26" i="111"/>
  <c r="Y27" i="111"/>
  <c r="Y28" i="111"/>
  <c r="Y29" i="111"/>
  <c r="Y30" i="111"/>
  <c r="Y31" i="111"/>
  <c r="Y32" i="111"/>
  <c r="Y33" i="111"/>
  <c r="Y19" i="111"/>
  <c r="Z33" i="111"/>
  <c r="X33" i="111"/>
  <c r="W33" i="111"/>
  <c r="V33" i="111"/>
  <c r="U33" i="111"/>
  <c r="Z32" i="111"/>
  <c r="X32" i="111"/>
  <c r="W32" i="111"/>
  <c r="V32" i="111"/>
  <c r="U32" i="111"/>
  <c r="Z31" i="111"/>
  <c r="X31" i="111"/>
  <c r="W31" i="111"/>
  <c r="V31" i="111"/>
  <c r="U31" i="111"/>
  <c r="Z30" i="111"/>
  <c r="X30" i="111"/>
  <c r="W30" i="111"/>
  <c r="V30" i="111"/>
  <c r="U30" i="111"/>
  <c r="Z29" i="111"/>
  <c r="X29" i="111"/>
  <c r="W29" i="111"/>
  <c r="V29" i="111"/>
  <c r="U29" i="111"/>
  <c r="Z28" i="111"/>
  <c r="X28" i="111"/>
  <c r="W28" i="111"/>
  <c r="V28" i="111"/>
  <c r="U28" i="111"/>
  <c r="Z27" i="111"/>
  <c r="X27" i="111"/>
  <c r="W27" i="111"/>
  <c r="V27" i="111"/>
  <c r="U27" i="111"/>
  <c r="Z26" i="111"/>
  <c r="X26" i="111"/>
  <c r="W26" i="111"/>
  <c r="V26" i="111"/>
  <c r="U26" i="111"/>
  <c r="Z25" i="111"/>
  <c r="X25" i="111"/>
  <c r="W25" i="111"/>
  <c r="V25" i="111"/>
  <c r="U25" i="111"/>
  <c r="Z24" i="111"/>
  <c r="X24" i="111"/>
  <c r="W24" i="111"/>
  <c r="V24" i="111"/>
  <c r="U24" i="111"/>
  <c r="Z23" i="111"/>
  <c r="X23" i="111"/>
  <c r="W23" i="111"/>
  <c r="V23" i="111"/>
  <c r="U23" i="111"/>
  <c r="Z22" i="111"/>
  <c r="X22" i="111"/>
  <c r="W22" i="111"/>
  <c r="V22" i="111"/>
  <c r="U22" i="111"/>
  <c r="Z21" i="111"/>
  <c r="X21" i="111"/>
  <c r="W21" i="111"/>
  <c r="V21" i="111"/>
  <c r="U21" i="111"/>
  <c r="T21" i="111" s="1"/>
  <c r="S21" i="111" s="1"/>
  <c r="R21" i="111" s="1"/>
  <c r="Z20" i="111"/>
  <c r="X20" i="111"/>
  <c r="W20" i="111"/>
  <c r="V20" i="111"/>
  <c r="U20" i="111"/>
  <c r="Z19" i="111"/>
  <c r="X19" i="111"/>
  <c r="W19" i="111"/>
  <c r="V19" i="111"/>
  <c r="U19" i="111"/>
  <c r="M7" i="111"/>
  <c r="M6" i="111"/>
  <c r="A2" i="111"/>
  <c r="R1" i="111"/>
  <c r="A1" i="111"/>
  <c r="Y23" i="107"/>
  <c r="Y24" i="107"/>
  <c r="Y25" i="107"/>
  <c r="Y26" i="107"/>
  <c r="Y27" i="107"/>
  <c r="Y28" i="107"/>
  <c r="Y29" i="107"/>
  <c r="Y30" i="107"/>
  <c r="Y31" i="107"/>
  <c r="Y32" i="107"/>
  <c r="Y33" i="107"/>
  <c r="Y34" i="107"/>
  <c r="Y20" i="107"/>
  <c r="Y21" i="107"/>
  <c r="Y22" i="107"/>
  <c r="M7" i="107"/>
  <c r="M6" i="107"/>
  <c r="Z21" i="107"/>
  <c r="Z22" i="107"/>
  <c r="Z23" i="107"/>
  <c r="Z24" i="107"/>
  <c r="Z25" i="107"/>
  <c r="Z26" i="107"/>
  <c r="Z27" i="107"/>
  <c r="Z28" i="107"/>
  <c r="Z29" i="107"/>
  <c r="Z30" i="107"/>
  <c r="Z31" i="107"/>
  <c r="Z32" i="107"/>
  <c r="Z33" i="107"/>
  <c r="Z34" i="107"/>
  <c r="Z20" i="107"/>
  <c r="T33" i="111" l="1"/>
  <c r="S33" i="111" s="1"/>
  <c r="R33" i="111" s="1"/>
  <c r="T28" i="111"/>
  <c r="S28" i="111" s="1"/>
  <c r="R28" i="111" s="1"/>
  <c r="T20" i="111"/>
  <c r="S20" i="111" s="1"/>
  <c r="R20" i="111" s="1"/>
  <c r="T25" i="111"/>
  <c r="S25" i="111" s="1"/>
  <c r="R25" i="111" s="1"/>
  <c r="T31" i="111"/>
  <c r="S31" i="111" s="1"/>
  <c r="R31" i="111" s="1"/>
  <c r="T26" i="111"/>
  <c r="S26" i="111" s="1"/>
  <c r="R26" i="111" s="1"/>
  <c r="T22" i="111"/>
  <c r="S22" i="111" s="1"/>
  <c r="R22" i="111" s="1"/>
  <c r="T29" i="111"/>
  <c r="S29" i="111" s="1"/>
  <c r="R29" i="111" s="1"/>
  <c r="T23" i="111"/>
  <c r="S23" i="111" s="1"/>
  <c r="R23" i="111" s="1"/>
  <c r="Y34" i="111"/>
  <c r="T24" i="111"/>
  <c r="S24" i="111" s="1"/>
  <c r="R24" i="111" s="1"/>
  <c r="T27" i="111"/>
  <c r="S27" i="111" s="1"/>
  <c r="R27" i="111" s="1"/>
  <c r="T30" i="111"/>
  <c r="S30" i="111" s="1"/>
  <c r="R30" i="111" s="1"/>
  <c r="T32" i="111"/>
  <c r="S32" i="111" s="1"/>
  <c r="R32" i="111" s="1"/>
  <c r="T19" i="111"/>
  <c r="S19" i="111" s="1"/>
  <c r="Y35" i="107"/>
  <c r="S34" i="111" l="1"/>
  <c r="R19" i="111"/>
  <c r="AK1" i="110" l="1"/>
  <c r="A33" i="110" l="1"/>
  <c r="B43" i="110" s="1"/>
  <c r="AF28" i="110"/>
  <c r="AE28" i="110"/>
  <c r="AD28" i="110"/>
  <c r="AC28" i="110"/>
  <c r="AB28" i="110"/>
  <c r="AA28" i="110"/>
  <c r="X28" i="110"/>
  <c r="W28" i="110"/>
  <c r="V28" i="110"/>
  <c r="U28" i="110"/>
  <c r="AF27" i="110"/>
  <c r="AE27" i="110"/>
  <c r="AD27" i="110"/>
  <c r="AC27" i="110"/>
  <c r="AB27" i="110"/>
  <c r="AA27" i="110"/>
  <c r="X27" i="110"/>
  <c r="W27" i="110"/>
  <c r="V27" i="110"/>
  <c r="U27" i="110"/>
  <c r="AF26" i="110"/>
  <c r="AE26" i="110"/>
  <c r="AD26" i="110"/>
  <c r="AC26" i="110"/>
  <c r="Z26" i="110" s="1"/>
  <c r="Y26" i="110" s="1"/>
  <c r="AB26" i="110"/>
  <c r="AA26" i="110"/>
  <c r="X26" i="110"/>
  <c r="W26" i="110"/>
  <c r="V26" i="110"/>
  <c r="U26" i="110"/>
  <c r="AF25" i="110"/>
  <c r="AE25" i="110"/>
  <c r="AD25" i="110"/>
  <c r="AC25" i="110"/>
  <c r="AB25" i="110"/>
  <c r="AA25" i="110"/>
  <c r="X25" i="110"/>
  <c r="W25" i="110"/>
  <c r="V25" i="110"/>
  <c r="U25" i="110"/>
  <c r="AF24" i="110"/>
  <c r="AE24" i="110"/>
  <c r="AD24" i="110"/>
  <c r="AC24" i="110"/>
  <c r="AB24" i="110"/>
  <c r="AA24" i="110"/>
  <c r="X24" i="110"/>
  <c r="W24" i="110"/>
  <c r="T24" i="110" s="1"/>
  <c r="S24" i="110" s="1"/>
  <c r="V24" i="110"/>
  <c r="U24" i="110"/>
  <c r="AF23" i="110"/>
  <c r="AE23" i="110"/>
  <c r="AD23" i="110"/>
  <c r="AC23" i="110"/>
  <c r="AB23" i="110"/>
  <c r="AA23" i="110"/>
  <c r="X23" i="110"/>
  <c r="W23" i="110"/>
  <c r="V23" i="110"/>
  <c r="U23" i="110"/>
  <c r="AF22" i="110"/>
  <c r="AE22" i="110"/>
  <c r="AD22" i="110"/>
  <c r="AC22" i="110"/>
  <c r="AB22" i="110"/>
  <c r="AA22" i="110"/>
  <c r="X22" i="110"/>
  <c r="W22" i="110"/>
  <c r="V22" i="110"/>
  <c r="U22" i="110"/>
  <c r="AF21" i="110"/>
  <c r="AE21" i="110"/>
  <c r="AD21" i="110"/>
  <c r="AC21" i="110"/>
  <c r="AB21" i="110"/>
  <c r="AA21" i="110"/>
  <c r="X21" i="110"/>
  <c r="W21" i="110"/>
  <c r="V21" i="110"/>
  <c r="U21" i="110"/>
  <c r="AF20" i="110"/>
  <c r="AE20" i="110"/>
  <c r="AD20" i="110"/>
  <c r="AC20" i="110"/>
  <c r="AB20" i="110"/>
  <c r="Z20" i="110" s="1"/>
  <c r="Y20" i="110" s="1"/>
  <c r="AA20" i="110"/>
  <c r="X20" i="110"/>
  <c r="W20" i="110"/>
  <c r="V20" i="110"/>
  <c r="U20" i="110"/>
  <c r="AF19" i="110"/>
  <c r="AE19" i="110"/>
  <c r="AD19" i="110"/>
  <c r="AC19" i="110"/>
  <c r="AB19" i="110"/>
  <c r="AA19" i="110"/>
  <c r="X19" i="110"/>
  <c r="W19" i="110"/>
  <c r="V19" i="110"/>
  <c r="U19" i="110"/>
  <c r="AF18" i="110"/>
  <c r="AE18" i="110"/>
  <c r="AD18" i="110"/>
  <c r="AC18" i="110"/>
  <c r="AB18" i="110"/>
  <c r="AA18" i="110"/>
  <c r="X18" i="110"/>
  <c r="W18" i="110"/>
  <c r="V18" i="110"/>
  <c r="U18" i="110"/>
  <c r="AF17" i="110"/>
  <c r="AE17" i="110"/>
  <c r="AD17" i="110"/>
  <c r="AC17" i="110"/>
  <c r="AB17" i="110"/>
  <c r="AA17" i="110"/>
  <c r="X17" i="110"/>
  <c r="W17" i="110"/>
  <c r="V17" i="110"/>
  <c r="U17" i="110"/>
  <c r="AF16" i="110"/>
  <c r="AE16" i="110"/>
  <c r="AD16" i="110"/>
  <c r="AC16" i="110"/>
  <c r="AB16" i="110"/>
  <c r="AA16" i="110"/>
  <c r="X16" i="110"/>
  <c r="W16" i="110"/>
  <c r="V16" i="110"/>
  <c r="U16" i="110"/>
  <c r="AF15" i="110"/>
  <c r="AE15" i="110"/>
  <c r="AD15" i="110"/>
  <c r="AC15" i="110"/>
  <c r="AB15" i="110"/>
  <c r="AA15" i="110"/>
  <c r="X15" i="110"/>
  <c r="W15" i="110"/>
  <c r="V15" i="110"/>
  <c r="U15" i="110"/>
  <c r="AF14" i="110"/>
  <c r="AE14" i="110"/>
  <c r="AD14" i="110"/>
  <c r="AC14" i="110"/>
  <c r="AB14" i="110"/>
  <c r="AA14" i="110"/>
  <c r="X14" i="110"/>
  <c r="W14" i="110"/>
  <c r="V14" i="110"/>
  <c r="U14" i="110"/>
  <c r="O6" i="110"/>
  <c r="O5" i="110"/>
  <c r="B2" i="110"/>
  <c r="B1" i="110"/>
  <c r="Z27" i="110" l="1"/>
  <c r="Y27" i="110" s="1"/>
  <c r="T23" i="110"/>
  <c r="S23" i="110" s="1"/>
  <c r="T16" i="110"/>
  <c r="S16" i="110" s="1"/>
  <c r="AE29" i="110"/>
  <c r="T22" i="110"/>
  <c r="S22" i="110" s="1"/>
  <c r="Z14" i="110"/>
  <c r="Y14" i="110" s="1"/>
  <c r="T15" i="110"/>
  <c r="S15" i="110" s="1"/>
  <c r="Z22" i="110"/>
  <c r="Y22" i="110" s="1"/>
  <c r="T20" i="110"/>
  <c r="S20" i="110" s="1"/>
  <c r="Z18" i="110"/>
  <c r="Y18" i="110" s="1"/>
  <c r="Z19" i="110"/>
  <c r="Y19" i="110" s="1"/>
  <c r="T14" i="110"/>
  <c r="S14" i="110" s="1"/>
  <c r="T28" i="110"/>
  <c r="S28" i="110" s="1"/>
  <c r="Z28" i="110"/>
  <c r="Y28" i="110" s="1"/>
  <c r="AF29" i="110"/>
  <c r="Z17" i="110"/>
  <c r="Y17" i="110" s="1"/>
  <c r="T21" i="110"/>
  <c r="S21" i="110" s="1"/>
  <c r="Z25" i="110"/>
  <c r="Y25" i="110" s="1"/>
  <c r="Z15" i="110"/>
  <c r="Y15" i="110" s="1"/>
  <c r="Z16" i="110"/>
  <c r="Y16" i="110" s="1"/>
  <c r="T18" i="110"/>
  <c r="S18" i="110" s="1"/>
  <c r="T19" i="110"/>
  <c r="S19" i="110" s="1"/>
  <c r="Z23" i="110"/>
  <c r="Y23" i="110" s="1"/>
  <c r="Z24" i="110"/>
  <c r="Y24" i="110" s="1"/>
  <c r="T26" i="110"/>
  <c r="S26" i="110" s="1"/>
  <c r="T27" i="110"/>
  <c r="S27" i="110" s="1"/>
  <c r="T17" i="110"/>
  <c r="S17" i="110" s="1"/>
  <c r="Z21" i="110"/>
  <c r="Y21" i="110" s="1"/>
  <c r="T25" i="110"/>
  <c r="S25" i="110" s="1"/>
  <c r="B36" i="110"/>
  <c r="B40" i="110"/>
  <c r="B41" i="110"/>
  <c r="B38" i="110"/>
  <c r="B42" i="110"/>
  <c r="B37" i="110"/>
  <c r="B35" i="110"/>
  <c r="B39" i="110"/>
  <c r="A1" i="107"/>
  <c r="R1" i="107"/>
  <c r="A2" i="1"/>
  <c r="D19" i="2"/>
  <c r="A5" i="104"/>
  <c r="S29" i="110" l="1"/>
  <c r="Y29" i="110"/>
  <c r="X34" i="107"/>
  <c r="W34" i="107"/>
  <c r="V34" i="107"/>
  <c r="U34" i="107"/>
  <c r="X33" i="107"/>
  <c r="W33" i="107"/>
  <c r="V33" i="107"/>
  <c r="U33" i="107"/>
  <c r="X32" i="107"/>
  <c r="W32" i="107"/>
  <c r="V32" i="107"/>
  <c r="U32" i="107"/>
  <c r="X31" i="107"/>
  <c r="W31" i="107"/>
  <c r="V31" i="107"/>
  <c r="U31" i="107"/>
  <c r="X30" i="107"/>
  <c r="W30" i="107"/>
  <c r="V30" i="107"/>
  <c r="U30" i="107"/>
  <c r="X29" i="107"/>
  <c r="W29" i="107"/>
  <c r="V29" i="107"/>
  <c r="U29" i="107"/>
  <c r="X28" i="107"/>
  <c r="W28" i="107"/>
  <c r="V28" i="107"/>
  <c r="U28" i="107"/>
  <c r="X27" i="107"/>
  <c r="W27" i="107"/>
  <c r="V27" i="107"/>
  <c r="U27" i="107"/>
  <c r="X26" i="107"/>
  <c r="W26" i="107"/>
  <c r="V26" i="107"/>
  <c r="U26" i="107"/>
  <c r="X25" i="107"/>
  <c r="W25" i="107"/>
  <c r="V25" i="107"/>
  <c r="U25" i="107"/>
  <c r="X24" i="107"/>
  <c r="W24" i="107"/>
  <c r="V24" i="107"/>
  <c r="U24" i="107"/>
  <c r="X23" i="107"/>
  <c r="W23" i="107"/>
  <c r="V23" i="107"/>
  <c r="U23" i="107"/>
  <c r="X22" i="107"/>
  <c r="W22" i="107"/>
  <c r="V22" i="107"/>
  <c r="U22" i="107"/>
  <c r="X21" i="107"/>
  <c r="W21" i="107"/>
  <c r="V21" i="107"/>
  <c r="U21" i="107"/>
  <c r="X20" i="107"/>
  <c r="W20" i="107"/>
  <c r="V20" i="107"/>
  <c r="U20" i="107"/>
  <c r="T23" i="107" l="1"/>
  <c r="S23" i="107" s="1"/>
  <c r="R23" i="107" s="1"/>
  <c r="T29" i="107"/>
  <c r="S29" i="107" s="1"/>
  <c r="R29" i="107" s="1"/>
  <c r="T25" i="107"/>
  <c r="S25" i="107" s="1"/>
  <c r="R25" i="107" s="1"/>
  <c r="T33" i="107"/>
  <c r="S33" i="107" s="1"/>
  <c r="R33" i="107" s="1"/>
  <c r="T31" i="107"/>
  <c r="S31" i="107" s="1"/>
  <c r="R31" i="107" s="1"/>
  <c r="T27" i="107"/>
  <c r="S27" i="107" s="1"/>
  <c r="R27" i="107" s="1"/>
  <c r="T24" i="107"/>
  <c r="S24" i="107" s="1"/>
  <c r="R24" i="107" s="1"/>
  <c r="T26" i="107"/>
  <c r="S26" i="107" s="1"/>
  <c r="R26" i="107" s="1"/>
  <c r="T30" i="107"/>
  <c r="S30" i="107" s="1"/>
  <c r="R30" i="107" s="1"/>
  <c r="T34" i="107"/>
  <c r="S34" i="107" s="1"/>
  <c r="R34" i="107" s="1"/>
  <c r="T20" i="107"/>
  <c r="S20" i="107" s="1"/>
  <c r="T28" i="107"/>
  <c r="S28" i="107" s="1"/>
  <c r="R28" i="107" s="1"/>
  <c r="T32" i="107"/>
  <c r="S32" i="107" s="1"/>
  <c r="R32" i="107" s="1"/>
  <c r="T22" i="107"/>
  <c r="S22" i="107" s="1"/>
  <c r="R22" i="107" s="1"/>
  <c r="T21" i="107"/>
  <c r="S21" i="107" s="1"/>
  <c r="R21" i="107" s="1"/>
  <c r="S35" i="107" l="1"/>
  <c r="R20" i="107"/>
  <c r="A23"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2" i="96"/>
  <c r="A21" i="96"/>
  <c r="A20" i="96"/>
  <c r="A19" i="96"/>
  <c r="A18" i="96"/>
  <c r="A17" i="96"/>
  <c r="A16" i="96"/>
  <c r="A15" i="96"/>
  <c r="A14" i="96"/>
  <c r="A13" i="96"/>
  <c r="A12" i="96"/>
  <c r="A11" i="96"/>
  <c r="A10" i="96"/>
  <c r="A9" i="96"/>
  <c r="A8" i="96"/>
  <c r="A7" i="96"/>
  <c r="A6" i="96"/>
  <c r="A5" i="96"/>
  <c r="A4" i="96"/>
  <c r="A3" i="96"/>
  <c r="E10" i="2" s="1"/>
  <c r="C6" i="111" s="1"/>
  <c r="K14" i="2"/>
  <c r="B4" i="1"/>
  <c r="B3" i="83"/>
  <c r="C3" i="83" s="1"/>
  <c r="E3" i="83"/>
  <c r="C4" i="83"/>
  <c r="D4" i="83"/>
  <c r="E4" i="83" s="1"/>
  <c r="D5" i="83"/>
  <c r="E5" i="83" s="1"/>
  <c r="B6" i="83"/>
  <c r="C6" i="83" s="1"/>
  <c r="E6" i="83"/>
  <c r="B7" i="83"/>
  <c r="C7" i="83" s="1"/>
  <c r="E7" i="83"/>
  <c r="B8" i="83"/>
  <c r="C8" i="83"/>
  <c r="E8" i="83"/>
  <c r="B9" i="83"/>
  <c r="C9" i="83" s="1"/>
  <c r="E9" i="83"/>
  <c r="B10" i="83"/>
  <c r="C10" i="83"/>
  <c r="E10" i="83"/>
  <c r="K12" i="2"/>
  <c r="K13" i="2"/>
  <c r="D17" i="2"/>
  <c r="D18" i="2"/>
  <c r="E11" i="2" l="1"/>
  <c r="C7" i="111" s="1"/>
  <c r="E5" i="110"/>
  <c r="C6" i="107"/>
  <c r="A2" i="107"/>
  <c r="E6" i="110" l="1"/>
  <c r="C7" i="107"/>
  <c r="I21" i="2"/>
  <c r="K11" i="2"/>
</calcChain>
</file>

<file path=xl/sharedStrings.xml><?xml version="1.0" encoding="utf-8"?>
<sst xmlns="http://schemas.openxmlformats.org/spreadsheetml/2006/main" count="958" uniqueCount="573">
  <si>
    <t>East Carolina University</t>
  </si>
  <si>
    <t>North Carolina Central University</t>
  </si>
  <si>
    <t>Community College System Office</t>
  </si>
  <si>
    <t>State Board of Elections</t>
  </si>
  <si>
    <t>RX</t>
  </si>
  <si>
    <t xml:space="preserve">Department of the State Treasurer </t>
  </si>
  <si>
    <t>U60</t>
  </si>
  <si>
    <t>U65</t>
  </si>
  <si>
    <t>U70</t>
  </si>
  <si>
    <t>U75</t>
  </si>
  <si>
    <t>Elizabeth City State University</t>
  </si>
  <si>
    <t>Fayetteville State University</t>
  </si>
  <si>
    <t>Higher Education</t>
  </si>
  <si>
    <t>General Government</t>
  </si>
  <si>
    <t>Department of Transportation</t>
  </si>
  <si>
    <t>To make a Copy of a Worksheet</t>
  </si>
  <si>
    <t>48R</t>
  </si>
  <si>
    <t>48L</t>
  </si>
  <si>
    <t>UNC Hospitals - LITF</t>
  </si>
  <si>
    <t>UNC-General Administration</t>
  </si>
  <si>
    <t>North Carolina State University</t>
  </si>
  <si>
    <t>Appalachian State University</t>
  </si>
  <si>
    <t>Western Carolina University</t>
  </si>
  <si>
    <t>Winston-Salem State University</t>
  </si>
  <si>
    <t>UNC at Charlotte</t>
  </si>
  <si>
    <t>UNC at Asheville</t>
  </si>
  <si>
    <t>UNC at Wilmington</t>
  </si>
  <si>
    <t>UNC at Pembroke</t>
  </si>
  <si>
    <t>State Education Assistance Authority</t>
  </si>
  <si>
    <t xml:space="preserve">Department of Administration </t>
  </si>
  <si>
    <t xml:space="preserve">Office of the State Controller </t>
  </si>
  <si>
    <t>Office of Administrative Hearings</t>
  </si>
  <si>
    <t>Next Fiscal Year Begin</t>
  </si>
  <si>
    <t>Conc</t>
  </si>
  <si>
    <t>Choose your agency:</t>
  </si>
  <si>
    <t>Enter preparer name and phone number below:</t>
  </si>
  <si>
    <t>Office of the State Auditor</t>
  </si>
  <si>
    <t>North Carolina General Assembly</t>
  </si>
  <si>
    <t>Office of the Secretary of State</t>
  </si>
  <si>
    <t>Dates</t>
  </si>
  <si>
    <t>Fiscal Year End</t>
  </si>
  <si>
    <t>GARVEE</t>
  </si>
  <si>
    <t xml:space="preserve">Department of Justice </t>
  </si>
  <si>
    <t>Department of Agriculture</t>
  </si>
  <si>
    <t>Department of Labor</t>
  </si>
  <si>
    <t xml:space="preserve">Department of Insurance </t>
  </si>
  <si>
    <t>Agency No:</t>
  </si>
  <si>
    <t>Preparer:</t>
  </si>
  <si>
    <t>Phone:</t>
  </si>
  <si>
    <t>Sheet</t>
  </si>
  <si>
    <t>NA</t>
  </si>
  <si>
    <t>Worksheet Title</t>
  </si>
  <si>
    <t>Email:</t>
  </si>
  <si>
    <t>4XXX</t>
  </si>
  <si>
    <t>69</t>
  </si>
  <si>
    <t>U10</t>
  </si>
  <si>
    <t>U20</t>
  </si>
  <si>
    <t>U30</t>
  </si>
  <si>
    <t>U40</t>
  </si>
  <si>
    <t>U50</t>
  </si>
  <si>
    <t>U55</t>
  </si>
  <si>
    <t>GASB Fund Number</t>
  </si>
  <si>
    <t>2631 &amp; 2634</t>
  </si>
  <si>
    <t>3X</t>
  </si>
  <si>
    <t>Department of Commerce</t>
  </si>
  <si>
    <t>Department of Revenue</t>
  </si>
  <si>
    <t>Wksht</t>
  </si>
  <si>
    <t>a</t>
  </si>
  <si>
    <t>b</t>
  </si>
  <si>
    <t>c</t>
  </si>
  <si>
    <t>d</t>
  </si>
  <si>
    <t>e</t>
  </si>
  <si>
    <t>f</t>
  </si>
  <si>
    <t>g</t>
  </si>
  <si>
    <t>h</t>
  </si>
  <si>
    <t>i</t>
  </si>
  <si>
    <t>j</t>
  </si>
  <si>
    <t>OSC-Central Accounts</t>
  </si>
  <si>
    <t>1.</t>
  </si>
  <si>
    <t>2.</t>
  </si>
  <si>
    <t>Notes</t>
  </si>
  <si>
    <t>41</t>
  </si>
  <si>
    <t>Dept. of Health and Human Services</t>
  </si>
  <si>
    <t>Rex Healthcare</t>
  </si>
  <si>
    <t>NC Education Lottery</t>
  </si>
  <si>
    <t>NC State Ports Authority</t>
  </si>
  <si>
    <t>NC Global TransPark Authority</t>
  </si>
  <si>
    <t>Index</t>
  </si>
  <si>
    <t>General Instructions</t>
  </si>
  <si>
    <t>NC Railroad Company</t>
  </si>
  <si>
    <t>Narrative</t>
  </si>
  <si>
    <t>Restatement</t>
  </si>
  <si>
    <t>UNC Hospitals</t>
  </si>
  <si>
    <t>Fiscal Year Begin</t>
  </si>
  <si>
    <t>Last Fiscal Year End</t>
  </si>
  <si>
    <t>Header Information</t>
  </si>
  <si>
    <t>Account</t>
  </si>
  <si>
    <t>&lt;&lt;&lt; Click on the cell to see a list of agencies.</t>
  </si>
  <si>
    <t>CAFR</t>
  </si>
  <si>
    <t>GASB No:</t>
  </si>
  <si>
    <t>USS North Carolina Battleship Comm.</t>
  </si>
  <si>
    <t>UNC at Chapel Hill</t>
  </si>
  <si>
    <t>UNC at Greensboro</t>
  </si>
  <si>
    <t>Transportation</t>
  </si>
  <si>
    <t>Agriculture</t>
  </si>
  <si>
    <t>Next Fiscal Year End</t>
  </si>
  <si>
    <t>U80</t>
  </si>
  <si>
    <t>U82</t>
  </si>
  <si>
    <t>U84</t>
  </si>
  <si>
    <t>U86</t>
  </si>
  <si>
    <t>U88</t>
  </si>
  <si>
    <t>U90</t>
  </si>
  <si>
    <t>U92</t>
  </si>
  <si>
    <t>none</t>
  </si>
  <si>
    <t xml:space="preserve">Department of Public Instruction </t>
  </si>
  <si>
    <t>worksheet, click on the words "Office of the State Controller" at the top of any worksheet.</t>
  </si>
  <si>
    <t>CU-UNC</t>
  </si>
  <si>
    <t>48E</t>
  </si>
  <si>
    <t>UNC Hospitals - Enterprise Fund</t>
  </si>
  <si>
    <t>Agency number:</t>
  </si>
  <si>
    <t>61</t>
  </si>
  <si>
    <t>PG</t>
  </si>
  <si>
    <t>Offline</t>
  </si>
  <si>
    <t>13</t>
  </si>
  <si>
    <t>Preparer/Phone:</t>
  </si>
  <si>
    <t xml:space="preserve"> </t>
  </si>
  <si>
    <t>Community Colleges</t>
  </si>
  <si>
    <t>Office of the State Controller</t>
  </si>
  <si>
    <t>Agency name:</t>
  </si>
  <si>
    <t>Wildlife Resources Commission</t>
  </si>
  <si>
    <t>2X</t>
  </si>
  <si>
    <t>DHHS - Mental Health</t>
  </si>
  <si>
    <t>Primary and secondary education</t>
  </si>
  <si>
    <t>Health and human services</t>
  </si>
  <si>
    <t>Economic development</t>
  </si>
  <si>
    <t>Environment and natural resources</t>
  </si>
  <si>
    <t>Public safety, corrections, and regulation</t>
  </si>
  <si>
    <t>03</t>
  </si>
  <si>
    <t xml:space="preserve">NCAS </t>
  </si>
  <si>
    <t>NA - Component Units</t>
  </si>
  <si>
    <t>Agency Name:</t>
  </si>
  <si>
    <t>NCAS</t>
  </si>
  <si>
    <t>Amount</t>
  </si>
  <si>
    <t>GASB</t>
  </si>
  <si>
    <t>90</t>
  </si>
  <si>
    <t>General Fund - OSC</t>
  </si>
  <si>
    <t>General Fund - DOR</t>
  </si>
  <si>
    <t>99</t>
  </si>
  <si>
    <t>Revenue bonds</t>
  </si>
  <si>
    <t>Co</t>
  </si>
  <si>
    <t>Administrative Office of the Courts</t>
  </si>
  <si>
    <t>Office of the Governor</t>
  </si>
  <si>
    <t>Office of Lieutenant Governor</t>
  </si>
  <si>
    <t>UNC School of the Arts</t>
  </si>
  <si>
    <t>North Carolina A&amp;T University</t>
  </si>
  <si>
    <t>NC School of Science &amp; Mathematics</t>
  </si>
  <si>
    <t>Notes:</t>
  </si>
  <si>
    <t>48C</t>
  </si>
  <si>
    <t>Chatham Hospital</t>
  </si>
  <si>
    <t>NC Biotechnology Center</t>
  </si>
  <si>
    <t>Pay-fixed interest rate swaps</t>
  </si>
  <si>
    <t>Swaptions</t>
  </si>
  <si>
    <t>Basis swaps</t>
  </si>
  <si>
    <t>Select Type (Click here)</t>
  </si>
  <si>
    <t>manually deleted ref error.</t>
  </si>
  <si>
    <t>48T</t>
  </si>
  <si>
    <t>UNC Hlth Care-Triangle Physicians Network</t>
  </si>
  <si>
    <t>U.S. dollar equity futures</t>
  </si>
  <si>
    <t>Foreign equity futures</t>
  </si>
  <si>
    <t>Foreign exchange forwards</t>
  </si>
  <si>
    <t>48X</t>
  </si>
  <si>
    <t>263X</t>
  </si>
  <si>
    <t>Agency 
Number</t>
  </si>
  <si>
    <t>Type of Agency**</t>
  </si>
  <si>
    <t>NCAS or Offline</t>
  </si>
  <si>
    <t>87</t>
  </si>
  <si>
    <t>48</t>
  </si>
  <si>
    <t>UNC Hlth Care Rep Unit (Combined Pkg)</t>
  </si>
  <si>
    <t>ZL</t>
  </si>
  <si>
    <t>Gateway University Research Park, Inc.</t>
  </si>
  <si>
    <t>Instructions</t>
  </si>
  <si>
    <t>–</t>
  </si>
  <si>
    <t xml:space="preserve">cells in order for the formulas to calculate properly. </t>
  </si>
  <si>
    <t>Except as noted otherwise, numbers that are to be subtracted should be entered as negative numbers in the</t>
  </si>
  <si>
    <t xml:space="preserve">copy of the worksheet with the very same formatting as the original.  The duplicated worksheet will have the </t>
  </si>
  <si>
    <t>Index Instructions</t>
  </si>
  <si>
    <t>To go directly to a specific worksheet, click on the corresponding link on the index. To return to the Index</t>
  </si>
  <si>
    <t>same name on the tab, plus a (2), (3), etc., for example 320 (2).</t>
  </si>
  <si>
    <t>Please DO NOT insert a new sheet and then copy from another worksheet to the new sheet; this will not</t>
  </si>
  <si>
    <t>produce a correct copy. Call your OSC analyst for assistance.</t>
  </si>
  <si>
    <t>Commodity futures</t>
  </si>
  <si>
    <t>Committed:</t>
  </si>
  <si>
    <t>Assigned</t>
  </si>
  <si>
    <t>Subsequent year's budget (OSC only)</t>
  </si>
  <si>
    <t>Although part of UNC System, NCSSM is a primary NCAS agency that will continue using DSS.</t>
  </si>
  <si>
    <t>Purpose/Directions  - For OSC use only:</t>
  </si>
  <si>
    <t>To update all dates in workbook, enter the above dates.  This Data</t>
  </si>
  <si>
    <t>tab is the starting point and source for all dates in the workbook.</t>
  </si>
  <si>
    <t>19</t>
  </si>
  <si>
    <t>Dept. of Public Safety</t>
  </si>
  <si>
    <t>NA Narrative</t>
  </si>
  <si>
    <t>NA Excel Wsheet</t>
  </si>
  <si>
    <t>To label a worksheet as "Not Applicable" (NA), enter "NA" in the "NA Excel Wsheet" column on the Index.</t>
  </si>
  <si>
    <t xml:space="preserve">Complete the header information on the Index sheet first. This will populate the agency header information </t>
  </si>
  <si>
    <t>that do not apply as NA in the appropriate place on the Index.</t>
  </si>
  <si>
    <t>Deferred Comp &amp; NC 401(k)-Combined Pkg</t>
  </si>
  <si>
    <t>6BC</t>
  </si>
  <si>
    <t>Centennial Authority</t>
  </si>
  <si>
    <t>Foreign exchange futures</t>
  </si>
  <si>
    <t>COPS</t>
  </si>
  <si>
    <t>Short Term Debt</t>
  </si>
  <si>
    <t>Click here</t>
  </si>
  <si>
    <t>Other-_____________</t>
  </si>
  <si>
    <t>Limited Obligation Bonds</t>
  </si>
  <si>
    <t>48HP</t>
  </si>
  <si>
    <t>48CW</t>
  </si>
  <si>
    <t>High Point Regional Health</t>
  </si>
  <si>
    <t>Caldwell Memorial Hospital</t>
  </si>
  <si>
    <t>Sue Kearney</t>
  </si>
  <si>
    <t>(919) 707-3036</t>
  </si>
  <si>
    <t>(919) 707-4219</t>
  </si>
  <si>
    <t>Anita Bunch</t>
  </si>
  <si>
    <t>(919) 754-2518</t>
  </si>
  <si>
    <t>Jackie McKoy</t>
  </si>
  <si>
    <t>(919) 754-2524</t>
  </si>
  <si>
    <t>(919) 431-3009</t>
  </si>
  <si>
    <t>(919) 707-0768</t>
  </si>
  <si>
    <t>(919) 807-7271</t>
  </si>
  <si>
    <t>Laketha Miller</t>
  </si>
  <si>
    <t>(919) 855-3700</t>
  </si>
  <si>
    <t>(828) 433-2297</t>
  </si>
  <si>
    <t>01</t>
  </si>
  <si>
    <t>02</t>
  </si>
  <si>
    <t>04</t>
  </si>
  <si>
    <t>05</t>
  </si>
  <si>
    <t>06</t>
  </si>
  <si>
    <t>07</t>
  </si>
  <si>
    <t>08</t>
  </si>
  <si>
    <t>09</t>
  </si>
  <si>
    <t>10</t>
  </si>
  <si>
    <t>11</t>
  </si>
  <si>
    <t>12</t>
  </si>
  <si>
    <t>14</t>
  </si>
  <si>
    <t>15</t>
  </si>
  <si>
    <t>16</t>
  </si>
  <si>
    <t>17</t>
  </si>
  <si>
    <t>43</t>
  </si>
  <si>
    <t>45</t>
  </si>
  <si>
    <t>46</t>
  </si>
  <si>
    <t>50</t>
  </si>
  <si>
    <t>60</t>
  </si>
  <si>
    <t>67</t>
  </si>
  <si>
    <t>Leah Englebright</t>
  </si>
  <si>
    <t>Joan Fontes</t>
  </si>
  <si>
    <t>Lana Davidson</t>
  </si>
  <si>
    <t>(336) 878-6399</t>
  </si>
  <si>
    <t>Chris Washburn</t>
  </si>
  <si>
    <t>(828) 757-5180</t>
  </si>
  <si>
    <t>(919) 807-6036</t>
  </si>
  <si>
    <t>Higher education student aid</t>
  </si>
  <si>
    <t>Highway construction/preservation</t>
  </si>
  <si>
    <t>Highway maintenance</t>
  </si>
  <si>
    <t>Capital projects/repairs and renovations</t>
  </si>
  <si>
    <t>Economic Development Partnership of NC</t>
  </si>
  <si>
    <t>Public school captial projects/repairs &amp; renovations</t>
  </si>
  <si>
    <t>Disaster relief (OSC only)</t>
  </si>
  <si>
    <t>Lori Oldham</t>
  </si>
  <si>
    <t>Tommy Clark</t>
  </si>
  <si>
    <t>(919) 807-2011</t>
  </si>
  <si>
    <t xml:space="preserve">Capital projects/Repairs and renovations </t>
  </si>
  <si>
    <t>Select Function/Purpose (Click here)</t>
  </si>
  <si>
    <t xml:space="preserve">                                                               Office of the State Controller                                                                </t>
  </si>
  <si>
    <t>Department of Military &amp; Veterans Affairs</t>
  </si>
  <si>
    <t>Department of Information Technology</t>
  </si>
  <si>
    <t>Department of Environmental Quality</t>
  </si>
  <si>
    <t>2016 CAFR  Agency  Name</t>
  </si>
  <si>
    <t>Department of Natural and Cultural Resources</t>
  </si>
  <si>
    <t>Firoza Mistry</t>
  </si>
  <si>
    <t>(984) 974-1001</t>
  </si>
  <si>
    <t>Elizabeth Theora</t>
  </si>
  <si>
    <t>(984) 974-1002</t>
  </si>
  <si>
    <t>Brock Simonds</t>
  </si>
  <si>
    <t>(919) 784-3156</t>
  </si>
  <si>
    <t>Craig Wise</t>
  </si>
  <si>
    <t>(984) 974-1267</t>
  </si>
  <si>
    <t>(919) 707-0087</t>
  </si>
  <si>
    <t>Amy Causby</t>
  </si>
  <si>
    <t>for all of the worksheets, as well as other information for certain worksheets.</t>
  </si>
  <si>
    <t>Matthew Longobardi</t>
  </si>
  <si>
    <t>(919) 716-6077</t>
  </si>
  <si>
    <t>(919) 814-3898</t>
  </si>
  <si>
    <t xml:space="preserve">Other </t>
  </si>
  <si>
    <t>—</t>
  </si>
  <si>
    <t xml:space="preserve">Matrix Pricing (M1)  </t>
  </si>
  <si>
    <t xml:space="preserve">Market Multiples (M2)  </t>
  </si>
  <si>
    <t xml:space="preserve">Present value using discounted cash flows (I1)  </t>
  </si>
  <si>
    <t xml:space="preserve">Options Pricing (I2)  </t>
  </si>
  <si>
    <t xml:space="preserve">Multiperiod Excess Earnings (I3)  </t>
  </si>
  <si>
    <t xml:space="preserve">Relief-from-royalty method (I4)  </t>
  </si>
  <si>
    <t xml:space="preserve">Depreciated replacement cost (C1)  </t>
  </si>
  <si>
    <t>(919) 707-8566</t>
  </si>
  <si>
    <t>Ashley Price</t>
  </si>
  <si>
    <t>40</t>
  </si>
  <si>
    <t>Transfer Accounts - Their purpose and proper use</t>
  </si>
  <si>
    <t>What is a "Transfer"?</t>
  </si>
  <si>
    <t>•</t>
  </si>
  <si>
    <t>A “transfer” that would be recorded using a transfer account would be where funds are moved from one agency to another, or within the same agency where nothing of value was received in exchange for the funds.  No product or service was produced or provided by the entity/fund receiving the money in exchange for that money.  In this case, both sides of the transaction could appropriately be recorded as a transfer.</t>
  </si>
  <si>
    <t>Transfer Accounts</t>
  </si>
  <si>
    <t>When using a transfer account, agencies must make sure appropriate communication is maintained with the parties receiving or sending the funds to ensure that both sides of the transaction are recorded consistently.</t>
  </si>
  <si>
    <t xml:space="preserve">Additional detail on transfer accounts can be obtained on OSC’s website.  </t>
  </si>
  <si>
    <t>Transfer expenditure accounts</t>
  </si>
  <si>
    <t>Transfer revenue accounts</t>
  </si>
  <si>
    <t>Statewide Operating Transfers (4380XX &amp; 5380XX)</t>
  </si>
  <si>
    <t>If there is a question regarding the appropriateness of using a statewide operating transfer account, agencies should communicate with the other agency involved to ensure both are recording consistently.  Adequate communication is critical.</t>
  </si>
  <si>
    <t>Agency Operating Transfers (4381AA &amp; 5381AA)</t>
  </si>
  <si>
    <t>The use of these accounts will be rare, hence the name nonroutine.  The use will usually involve direction from OSC or OSBM.</t>
  </si>
  <si>
    <t>As with other transfer accounts, both sides of the transfer must be recorded using the 4384XX and 5384XX accounts.  (The bulk of this range of accounts is comprised of AA accounts.)</t>
  </si>
  <si>
    <t>Agency Federal Funds Transfer/Receipts (5388AA accounts)</t>
  </si>
  <si>
    <t>To record the receipt of these funds into an operational code, the agency should use the same base 6-digit account to match the 11-digit account in the federal budget code.  In the operational code receiving the federal funds from the federal budget code, the 5388AA account shows up as a revenue on related reports.  (BD701)</t>
  </si>
  <si>
    <t xml:space="preserve">C-U-GL-GRANT-RECON-RPT      </t>
  </si>
  <si>
    <t xml:space="preserve">C-U-GL-GRANT-RECON-RPT-RUN  </t>
  </si>
  <si>
    <t>Here is an example of the report.  You will see the report shows each account and its subaccounts together.  If they are in balance, the total for the account will be zero (0).</t>
  </si>
  <si>
    <t>Transfers to component units</t>
  </si>
  <si>
    <t xml:space="preserve">Component units of the State of North Carolina include the following:  </t>
  </si>
  <si>
    <t>University of North Carolina System</t>
  </si>
  <si>
    <t>State Health Plan</t>
  </si>
  <si>
    <t>NC Housing Finance Authority</t>
  </si>
  <si>
    <t>The Golden Leaf, Inc.</t>
  </si>
  <si>
    <t>NC Partnership for Children, Inc.</t>
  </si>
  <si>
    <t>Accrual of Transfers</t>
  </si>
  <si>
    <t>Year-end activity regarding transfer accounts is twofold.</t>
  </si>
  <si>
    <t>After elimination entries are complete, the only transfer balances that should remain are those that are either between GASBs or companies within the agency, or transfers external to the agency.</t>
  </si>
  <si>
    <t>Summary</t>
  </si>
  <si>
    <t>Company</t>
  </si>
  <si>
    <t>4381AA</t>
  </si>
  <si>
    <t>5381AA</t>
  </si>
  <si>
    <t>Explain the purpose of transfers for all accounts over $4 million</t>
  </si>
  <si>
    <t>SCHEDULE OF INTER-AGENCY TRANSFERS</t>
  </si>
  <si>
    <t>NA-Component Units</t>
  </si>
  <si>
    <t>Account No.</t>
  </si>
  <si>
    <t>GASB No.</t>
  </si>
  <si>
    <t>Transferred From</t>
  </si>
  <si>
    <t>Transferred To</t>
  </si>
  <si>
    <t>Schedule of Inter-Agency Transfers - Operating Transfers In</t>
  </si>
  <si>
    <t>Schedule of Inter-Agency Transfers - Operating Transfers Out</t>
  </si>
  <si>
    <t>agency operating transfers:</t>
  </si>
  <si>
    <t>For all accounts with a balance that exceeds $4 million, explain the general purpose of the transfer, example:</t>
  </si>
  <si>
    <t>These worksheets must be completed for each GASB in which the following NCAS accounts are used for inter-</t>
  </si>
  <si>
    <r>
      <t xml:space="preserve">The columns titled </t>
    </r>
    <r>
      <rPr>
        <b/>
        <sz val="10"/>
        <rFont val="Arial"/>
        <family val="2"/>
      </rPr>
      <t>Agency No./Budget Code Transferred From and Agency No./Budget Code Transferred</t>
    </r>
  </si>
  <si>
    <r>
      <rPr>
        <b/>
        <sz val="10"/>
        <rFont val="Arial"/>
        <family val="2"/>
      </rPr>
      <t>To</t>
    </r>
    <r>
      <rPr>
        <sz val="10"/>
        <rFont val="Arial"/>
        <family val="2"/>
      </rPr>
      <t xml:space="preserve"> are requesting the agency number and budget code of the agency from/to which moneys are being transferred.</t>
    </r>
  </si>
  <si>
    <r>
      <t xml:space="preserve">The columns titled </t>
    </r>
    <r>
      <rPr>
        <b/>
        <sz val="10"/>
        <rFont val="Arial"/>
        <family val="2"/>
      </rPr>
      <t>GASB No. Transferred From and GASB No. Transferred To</t>
    </r>
    <r>
      <rPr>
        <sz val="10"/>
        <rFont val="Arial"/>
        <family val="2"/>
      </rPr>
      <t xml:space="preserve"> are requesting the GASB </t>
    </r>
  </si>
  <si>
    <t>number of the agency from/to which moneys are being transferred.</t>
  </si>
  <si>
    <t>intra-agency operating transfers.</t>
  </si>
  <si>
    <t xml:space="preserve">   4381AA</t>
  </si>
  <si>
    <t xml:space="preserve">   5381AA</t>
  </si>
  <si>
    <t>Fines and forfeitures are collected in one fund and required to be transferred to another fund.</t>
  </si>
  <si>
    <t xml:space="preserve">There is no limit applicable to inter-agency operating transfers.  </t>
  </si>
  <si>
    <r>
      <t xml:space="preserve">An agency can identify any out of balance issues by running the following IE report from the </t>
    </r>
    <r>
      <rPr>
        <b/>
        <sz val="11"/>
        <color theme="1"/>
        <rFont val="Arial"/>
        <family val="2"/>
      </rPr>
      <t>GLPUBLIC</t>
    </r>
    <r>
      <rPr>
        <sz val="11"/>
        <rFont val="Arial"/>
        <family val="2"/>
      </rPr>
      <t xml:space="preserve"> library within NCAS:</t>
    </r>
  </si>
  <si>
    <t>01 North Carolina General Assembly</t>
  </si>
  <si>
    <t>No.</t>
  </si>
  <si>
    <t>Transfers In (Account 4384AA)</t>
  </si>
  <si>
    <t>OPERATING TRANSFERS OUT (555)</t>
  </si>
  <si>
    <t>Agency No./Budget Code</t>
  </si>
  <si>
    <t>Number</t>
  </si>
  <si>
    <t>OPERATING TRANSFERS IN (550)</t>
  </si>
  <si>
    <t>Reason/Description</t>
  </si>
  <si>
    <t xml:space="preserve">   Preparer/Phone:</t>
  </si>
  <si>
    <t xml:space="preserve">   Email:</t>
  </si>
  <si>
    <t xml:space="preserve">  Agency No:</t>
  </si>
  <si>
    <t xml:space="preserve">  Agency Name:</t>
  </si>
  <si>
    <t xml:space="preserve">  GASB Fund No:</t>
  </si>
  <si>
    <t>Schedule of Agency Nonroutine Transfers</t>
  </si>
  <si>
    <t>SCHEDULE OF AGENCY NONROUTINE TRANSFERS (560)</t>
  </si>
  <si>
    <t>Schedule of Agency Nonroutine Transfers (560)</t>
  </si>
  <si>
    <t>Transfer Accounts - Purpose and Use</t>
  </si>
  <si>
    <t>550 Instructions</t>
  </si>
  <si>
    <t>Nonroutine Transfers.  These transfers can be made between various fund types.</t>
  </si>
  <si>
    <t>During the year an agency will make transfers that affect fund balance/equity, which are recorded as Agency</t>
  </si>
  <si>
    <t xml:space="preserve">Agency Nonroutine Transfers are nonrecurring transfers of fund balance/equity between funds - for example, </t>
  </si>
  <si>
    <t>transfers of residual balances of discontinued funds to the General Fund or to a debt service fund, or the transfer of</t>
  </si>
  <si>
    <t>a specific program from one agency to another agency.</t>
  </si>
  <si>
    <t>Normally, an agency nonroutine transfer out (in a governmnetal fund's operating statement) is offset by an agency</t>
  </si>
  <si>
    <t>nonroutine transfer in.</t>
  </si>
  <si>
    <t xml:space="preserve">In governmental funds, agency nonroutine transfers of fund equity will not occur if the transfer is going to or coming </t>
  </si>
  <si>
    <t xml:space="preserve">from an agency fund.  These transfers will be reflected as an operating transfer in the governmental fund.  All </t>
  </si>
  <si>
    <t>governmental fund fixed assets are reported in the account group.</t>
  </si>
  <si>
    <t xml:space="preserve">NOTE:  Each amount recorded in NCAS Account 4384AA for agency nonroutine transfers in and NCAS Account </t>
  </si>
  <si>
    <t>5384AA for agency nonroutine transfers out must be identified on this worksheet.</t>
  </si>
  <si>
    <t>560 Instructions</t>
  </si>
  <si>
    <t>Transfer Interim Worksheet Instructions</t>
  </si>
  <si>
    <r>
      <t>Please complete the necessary transfer worksheets for the</t>
    </r>
    <r>
      <rPr>
        <b/>
        <sz val="10"/>
        <rFont val="Arial"/>
        <family val="2"/>
      </rPr>
      <t xml:space="preserve"> first 9 months </t>
    </r>
    <r>
      <rPr>
        <sz val="10"/>
        <rFont val="Arial"/>
        <family val="2"/>
      </rPr>
      <t>of this fiscal period (transfer transactions</t>
    </r>
  </si>
  <si>
    <t>Cheryl Davis</t>
  </si>
  <si>
    <t>(919) 814-4633</t>
  </si>
  <si>
    <t>(919) 416-2870</t>
  </si>
  <si>
    <t xml:space="preserve">Example:  There is a transfer out from a special revenue fund and the transfer in goes to an agency fund (Agency </t>
  </si>
  <si>
    <t xml:space="preserve">funds are part of the fiduciary fund.  Agency funds are used to account for the assets held for distribution by the </t>
  </si>
  <si>
    <t xml:space="preserve">assets).  This should be shown as an operating expenditure in the special revenue fund, not as an agency </t>
  </si>
  <si>
    <t>nonroutine transfer out.</t>
  </si>
  <si>
    <t xml:space="preserve">state as an agent for another entity for which the state has custodial responsibility and accounts for the flow of </t>
  </si>
  <si>
    <t xml:space="preserve">These worksheets will assist the agency in verifying that transactions recorded as transfers are properly classified </t>
  </si>
  <si>
    <t xml:space="preserve">(adequate communication is critical with the to/from agencies), and in identifying areas where more specific </t>
  </si>
  <si>
    <t xml:space="preserve">account titles are needed.  These will also identify areas where transactions need to be recorded to separate </t>
  </si>
  <si>
    <t>account numbers.</t>
  </si>
  <si>
    <r>
      <t xml:space="preserve">Right click on the tab of the sheet you wish to copy, then select </t>
    </r>
    <r>
      <rPr>
        <u/>
        <sz val="10.5"/>
        <rFont val="Arial"/>
        <family val="2"/>
      </rPr>
      <t>Move or Copy…</t>
    </r>
    <r>
      <rPr>
        <sz val="10.5"/>
        <rFont val="Arial"/>
        <family val="2"/>
      </rPr>
      <t xml:space="preserve">, click </t>
    </r>
    <r>
      <rPr>
        <u/>
        <sz val="10.5"/>
        <rFont val="Arial"/>
        <family val="2"/>
      </rPr>
      <t>Create a copy</t>
    </r>
    <r>
      <rPr>
        <sz val="10.5"/>
        <rFont val="Arial"/>
        <family val="2"/>
      </rPr>
      <t xml:space="preserve">, then </t>
    </r>
  </si>
  <si>
    <r>
      <rPr>
        <sz val="10.5"/>
        <rFont val="Arial"/>
        <family val="2"/>
      </rPr>
      <t xml:space="preserve">select from the list </t>
    </r>
    <r>
      <rPr>
        <u/>
        <sz val="10.5"/>
        <rFont val="Arial"/>
        <family val="2"/>
      </rPr>
      <t>Before sheet</t>
    </r>
    <r>
      <rPr>
        <sz val="10.5"/>
        <rFont val="Arial"/>
        <family val="2"/>
      </rPr>
      <t xml:space="preserve"> to indicate where you want the copy placed, then click </t>
    </r>
    <r>
      <rPr>
        <u/>
        <sz val="10.5"/>
        <rFont val="Arial"/>
        <family val="2"/>
      </rPr>
      <t>OK</t>
    </r>
    <r>
      <rPr>
        <sz val="10.5"/>
        <rFont val="Arial"/>
        <family val="2"/>
      </rPr>
      <t>. This will create a</t>
    </r>
  </si>
  <si>
    <r>
      <t xml:space="preserve">Please pay careful attention in filling out the Index sheet, marking all </t>
    </r>
    <r>
      <rPr>
        <u/>
        <sz val="10.5"/>
        <rFont val="Arial"/>
        <family val="2"/>
      </rPr>
      <t xml:space="preserve">worksheets and narratives </t>
    </r>
  </si>
  <si>
    <t>In the course of normal business, agencies will have need to transfer funds between budget funds/codes within the same agency, or between agencies.  When this transfer is a “something for nothing” movement of funds, transfer accounts are appropriate.</t>
  </si>
  <si>
    <t>Agencies are constantly asked to “transfer” funds to someone else.  This request may come through an invoice, legislation, memo, or other means; however, this does not always mean a transfer account will be used.</t>
  </si>
  <si>
    <t>An agency paying their telephone bill or its Motor Fleet bill may “transfer” the funds to DIT or DOA, however, these funds are payment for services and would use revenue/reimbursement and expenditure accounts related to purchased services instead of transfer accounts.</t>
  </si>
  <si>
    <t>Legislation may require an agency “transfer” funds to a university or community college to assist with a grant or other activity.  This movement of funds would most likely be recorded as State Aid in/out or possibly a payment for services if value was received by the agency; but it would not be recorded with a transfer account.</t>
  </si>
  <si>
    <t>An agency can “transfer” funds to another agency to pay them for services rendered on a joint project.  This payment would be recorded using appropriate revenue/reimbursement and expenditure accounts and not transfer accounts.</t>
  </si>
  <si>
    <t>If there is any doubt regarding the proper accounting treatment of a financial transaction, staff should contact the Statewide Accounting Division within the NC Office of the State Controller for guidance.</t>
  </si>
  <si>
    <t>Communication is critical because at fiscal year-end, both agencies and OSC must reconcile all transfers to ensure both sides of the transaction were recorded properly and that transfers-in balance to transfers-out at a statewide level.  Additional information regarding year-end processes related to transfers are detailed below.</t>
  </si>
  <si>
    <t xml:space="preserve">Statewide operating transfer accounts are established by OSC to facilitate transfer of funds for specific purposes, most of which are legislatively mandated.  This account series also includes transfer accounts established to accomplish the year-end carryforward of appropriations approved by OSBM. </t>
  </si>
  <si>
    <t>These accounts are to be used only for their stated purposes and both the transfer out, as well as the transfer in, must utilize the appropriate 4380XX or 5380XX account.</t>
  </si>
  <si>
    <r>
      <t xml:space="preserve">Agency Operating Transfers are legally authorized transfers of financial resources from a fund designated to receive revenues to a fund that is authorized to spend the money and incur the expenditures. These transfers may occur within the same GASB fund, budget fund or different funds; and within the same department or between different departments. Reimbursements for services by other state agencies through internal service funds are </t>
    </r>
    <r>
      <rPr>
        <b/>
        <sz val="11"/>
        <color theme="1"/>
        <rFont val="Arial"/>
        <family val="2"/>
      </rPr>
      <t>not</t>
    </r>
    <r>
      <rPr>
        <sz val="11"/>
        <color theme="1"/>
        <rFont val="Arial"/>
        <family val="2"/>
      </rPr>
      <t xml:space="preserve"> transfers.</t>
    </r>
  </si>
  <si>
    <t>Agency operating transfer accounts are in an Agency Assigned (AA) range to allow agencies to create as many accounts as necessary to adequately track where money comes from and where it goes.  It is critical the account name contain sufficient/accurate information on the nature of the transfer.</t>
  </si>
  <si>
    <r>
      <t xml:space="preserve">If one side of the transaction is recorded with a 4381 or 5381 account, the other side of the transaction </t>
    </r>
    <r>
      <rPr>
        <b/>
        <sz val="11"/>
        <color theme="1"/>
        <rFont val="Arial"/>
        <family val="2"/>
      </rPr>
      <t>MUST</t>
    </r>
    <r>
      <rPr>
        <sz val="11"/>
        <color theme="1"/>
        <rFont val="Arial"/>
        <family val="2"/>
      </rPr>
      <t xml:space="preserve"> be recorded with the opposite account (i.e. if a transfer out is recorded with a 5381AA account, the receipt of the funds must be recorded with a 4381AA account).  You cannot transfer between funds by debiting and crediting the same account in different funds.</t>
    </r>
  </si>
  <si>
    <t>If there is a question regarding the appropriateness of using an agency operating transfer account, the initiating agency should communicate with the other agency involved to ensure both are recording consistently.  Adequate communication is critical.</t>
  </si>
  <si>
    <r>
      <t>Note:</t>
    </r>
    <r>
      <rPr>
        <sz val="11"/>
        <rFont val="Arial"/>
        <family val="2"/>
      </rPr>
      <t xml:space="preserve"> The 5381AA/4381AA accounts should </t>
    </r>
    <r>
      <rPr>
        <b/>
        <sz val="11"/>
        <rFont val="Arial"/>
        <family val="2"/>
      </rPr>
      <t>NOT</t>
    </r>
    <r>
      <rPr>
        <sz val="11"/>
        <rFont val="Arial"/>
        <family val="2"/>
      </rPr>
      <t xml:space="preserve">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r>
  </si>
  <si>
    <t xml:space="preserve">Nonroutine transfers of equity between funds, for example, transferring of programs, closing out capital projects funds, or transfer of remaining fund equity of a discontinued fund.  This account is for use only by primary government agencies; it is not valid for universities and other component units. </t>
  </si>
  <si>
    <t>If there is a question regarding the appropriateness of using an agency nonroutine transfer account, the initiating agency should communicate with the other agency involved to ensure both are recording consistently.  Adequate communication is critical.</t>
  </si>
  <si>
    <t>Agencies that rely on federal funding to cover or supplement a portion of its operations draw down funds from the federal government.  This is normally accomplished by drawing the funds into a 3 type federal budget code, then transferring the funds from the 3 type budget code to an operational budget code (1 type, 2 type, or 4 type budget code.)  The receipt of the federal funds into a 3 type budget code will be coded to a 4321AA Federal Grants revenue account.</t>
  </si>
  <si>
    <t>To record this transfer of funds, an agency will establish a 5388AA account in the federal budget code, usually with a fiscal year identifier in the 10th and 11th position of the account to record the transfer out.  This transaction will show up as an expenditure on related reports. (BD701F)</t>
  </si>
  <si>
    <t>The same base account is used for both an expenditure and a revenue so that the account will net out to zero at the company/GASB fund level.  In the event they do not net to zero, most likely accounting entries were made/not made in error.</t>
  </si>
  <si>
    <r>
      <t xml:space="preserve">As noted above in the Agency Operating Transfers section, transactions between the primary government and a component unit </t>
    </r>
    <r>
      <rPr>
        <b/>
        <sz val="11"/>
        <color theme="1"/>
        <rFont val="Arial"/>
        <family val="2"/>
      </rPr>
      <t>cannot/should not be</t>
    </r>
    <r>
      <rPr>
        <sz val="11"/>
        <color theme="1"/>
        <rFont val="Arial"/>
        <family val="2"/>
      </rPr>
      <t xml:space="preserve"> recorded as a transfer.  They must be recorded as revenues and expenditures.</t>
    </r>
  </si>
  <si>
    <t xml:space="preserve">As a general rule, transfers should be recorded on the cash basis only (when the funds actually transfer between entities) and not accrued.  There may be exceptions to the rule.  In the case of an exception, both sides (both transfer out and transfer in) must be accrued by their respective agency/entity.  </t>
  </si>
  <si>
    <t xml:space="preserve">Once transfers are balanced on a statewide level, eliminations are performed to reduce revenues and expenditures by equal amounts to remove transfers that were internal to governmental activity or internal to business type activity.
</t>
  </si>
  <si>
    <t>Transfers Out (Account 5384AA)</t>
  </si>
  <si>
    <t>Sending Agency Information</t>
  </si>
  <si>
    <t>0101</t>
  </si>
  <si>
    <t>13/13100</t>
  </si>
  <si>
    <t>Description/Legislation/Comments</t>
  </si>
  <si>
    <t>Example</t>
  </si>
  <si>
    <t>Receiving Agency Information</t>
  </si>
  <si>
    <t>90/19950</t>
  </si>
  <si>
    <t xml:space="preserve">These worksheets must be completed for each GASB.  Note all 11XX General Fund GASBs can be included on </t>
  </si>
  <si>
    <t xml:space="preserve"> the same worksheet.</t>
  </si>
  <si>
    <t>Schedule Of Inter-Agency Operating Transfers In (550) and Transfers Out (555)</t>
  </si>
  <si>
    <r>
      <t xml:space="preserve">There are several types of transfer accounts.  Their definitions, along with appropriate uses, are detailed in this document.   </t>
    </r>
    <r>
      <rPr>
        <b/>
        <sz val="11"/>
        <color theme="1"/>
        <rFont val="Arial"/>
        <family val="2"/>
      </rPr>
      <t>If one side of a transaction is recorded using a transfer account, the other side of the transaction must also be recorded using a transfer account.</t>
    </r>
    <r>
      <rPr>
        <sz val="11"/>
        <color theme="1"/>
        <rFont val="Arial"/>
        <family val="2"/>
      </rPr>
      <t xml:space="preserve"> Additionally, transfers out should be recorded in 538XXX accounts, and transfers in should be recorded in 438XXX accounts. </t>
    </r>
    <r>
      <rPr>
        <b/>
        <sz val="11"/>
        <color theme="1"/>
        <rFont val="Arial"/>
        <family val="2"/>
      </rPr>
      <t xml:space="preserve">As a general rule, opposite sign entries such as a debit to the 438XXX or a credit to a 538XXX account should NOT be recorded. </t>
    </r>
  </si>
  <si>
    <t xml:space="preserve">   438FAA</t>
  </si>
  <si>
    <t xml:space="preserve">   538FAA *(DPS Only)</t>
  </si>
  <si>
    <t>Agency Nonroutine Transfers (4384XX &amp; 5384XX)</t>
  </si>
  <si>
    <t>02 Administrative Office of the Courts</t>
  </si>
  <si>
    <t>03 Office of the Governor</t>
  </si>
  <si>
    <t>Providence Hakizimana</t>
  </si>
  <si>
    <t>(919) 807-4748</t>
  </si>
  <si>
    <t>04 Office of Lieutenant Governor</t>
  </si>
  <si>
    <t>05 Office of the Secretary of State</t>
  </si>
  <si>
    <t>06 Office of the State Auditor</t>
  </si>
  <si>
    <t xml:space="preserve">07 Department of the State Treasurer </t>
  </si>
  <si>
    <t>07 State Health Plan</t>
  </si>
  <si>
    <t>CU-Major</t>
  </si>
  <si>
    <t xml:space="preserve">08 Department of Public Instruction </t>
  </si>
  <si>
    <t xml:space="preserve">09 Department of Justice </t>
  </si>
  <si>
    <t>10 Department of Agriculture</t>
  </si>
  <si>
    <t>11 Department of Labor</t>
  </si>
  <si>
    <t xml:space="preserve">12 Department of Insurance </t>
  </si>
  <si>
    <t xml:space="preserve">13 Department of Administration </t>
  </si>
  <si>
    <t xml:space="preserve">14 Office of the State Controller </t>
  </si>
  <si>
    <t>15 Department of Transportation</t>
  </si>
  <si>
    <t>16 Department of Environmental Quality</t>
  </si>
  <si>
    <t>17 Wildlife Resources Commission</t>
  </si>
  <si>
    <t>19 Dept. of Public Safety</t>
  </si>
  <si>
    <t>2X Dept. of Health and Human Services</t>
  </si>
  <si>
    <t>3X DHHS - Mental Health</t>
  </si>
  <si>
    <t>40 Department of Military &amp; Veterans Affairs</t>
  </si>
  <si>
    <t>41 Department of Information Technology</t>
  </si>
  <si>
    <t>43 Department of Commerce</t>
  </si>
  <si>
    <t>45 Department of Revenue</t>
  </si>
  <si>
    <t>46 Department of Natural and Cultural Resources</t>
  </si>
  <si>
    <t>48X UNC Hlth Care Rep Unit (Combined Pkg)</t>
  </si>
  <si>
    <t>AJ Gentile</t>
  </si>
  <si>
    <t>(984) 974-1006</t>
  </si>
  <si>
    <t>48 UNC Hospitals</t>
  </si>
  <si>
    <t>Jericho Hallimore</t>
  </si>
  <si>
    <t>(984) 974-1260</t>
  </si>
  <si>
    <t>48E UNC Hospitals - Enterprise Fund</t>
  </si>
  <si>
    <t>48L UNC Hospitals - LITF</t>
  </si>
  <si>
    <t>48R Rex Healthcare</t>
  </si>
  <si>
    <t>48C Chatham Hospital</t>
  </si>
  <si>
    <t>48T UNC Physicians Network</t>
  </si>
  <si>
    <t>UNC Physicians Network</t>
  </si>
  <si>
    <t>48HP High Point Regional Health</t>
  </si>
  <si>
    <t>48CW Caldwell Memorial Hospital</t>
  </si>
  <si>
    <t>50 Community College System Office</t>
  </si>
  <si>
    <t>60 State Board of Elections</t>
  </si>
  <si>
    <t>61 NC Education Lottery</t>
  </si>
  <si>
    <t>67 Office of Administrative Hearings</t>
  </si>
  <si>
    <t>Prabha Vijayaraghavan</t>
  </si>
  <si>
    <t>69 USS North Carolina Battleship Comm.</t>
  </si>
  <si>
    <t>Elizabeth Haynes</t>
  </si>
  <si>
    <t>(910) 251-5797 x3005</t>
  </si>
  <si>
    <t>6BC Deferred Comp &amp; NC 401(k)-Combined Pkg</t>
  </si>
  <si>
    <t>87 NC School of Science &amp; Mathematics</t>
  </si>
  <si>
    <t>90 General Fund - OSC</t>
  </si>
  <si>
    <t>99 General Fund - DOR</t>
  </si>
  <si>
    <t>RX OSC-Central Accounts</t>
  </si>
  <si>
    <t>4380XX</t>
  </si>
  <si>
    <t>438FAA</t>
  </si>
  <si>
    <t>Status</t>
  </si>
  <si>
    <t>No</t>
  </si>
  <si>
    <t>Agreed</t>
  </si>
  <si>
    <t>Disagreed</t>
  </si>
  <si>
    <t>Response</t>
  </si>
  <si>
    <t>X</t>
  </si>
  <si>
    <t>5380XX</t>
  </si>
  <si>
    <t>Agency  Name</t>
  </si>
  <si>
    <t>(919) 807-3741</t>
  </si>
  <si>
    <t>Nancy Gemma</t>
  </si>
  <si>
    <t>(919) 301-3441</t>
  </si>
  <si>
    <t>Contact for Transfers:</t>
  </si>
  <si>
    <t>Transfers Contact Telephone</t>
  </si>
  <si>
    <t>Jason Cottle</t>
  </si>
  <si>
    <t xml:space="preserve">   5380AA *Including carryforwards*</t>
  </si>
  <si>
    <t xml:space="preserve">   4380AA *Including carryforwards*</t>
  </si>
  <si>
    <t xml:space="preserve">   438CAA </t>
  </si>
  <si>
    <t>438CAA</t>
  </si>
  <si>
    <t>538CAA*</t>
  </si>
  <si>
    <t>538FAA**</t>
  </si>
  <si>
    <t>**Note: 538FAA accounts are only used by the Department of Public Safety.</t>
  </si>
  <si>
    <t>Daniel Honeycutt</t>
  </si>
  <si>
    <t>Lisa Culbreth</t>
  </si>
  <si>
    <t>(919) 707-7743</t>
  </si>
  <si>
    <t>Natasha Farrington</t>
  </si>
  <si>
    <t>(919) 707-0657</t>
  </si>
  <si>
    <t xml:space="preserve">   438SAA</t>
  </si>
  <si>
    <t>438SAA</t>
  </si>
  <si>
    <t>2021 Transfer Worksheets</t>
  </si>
  <si>
    <t>https://www.osc.nc.gov/state-agency-resources/chart-accounts/expenditure-accounts/538xxx-intragovernmental-transactions</t>
  </si>
  <si>
    <t>https://www.osc.nc.gov/state-agency-resources/chart-accounts/revenue-accounts/438xxx-intragovernmental-transactions</t>
  </si>
  <si>
    <t>Darlene Langston</t>
  </si>
  <si>
    <t>2022 Transfers - Interim Worksheets</t>
  </si>
  <si>
    <t>File revision date: 01/08/22</t>
  </si>
  <si>
    <r>
      <t xml:space="preserve">that occurred between July 2021 - March 2022) and submit to OSC by </t>
    </r>
    <r>
      <rPr>
        <b/>
        <sz val="10"/>
        <rFont val="Arial"/>
        <family val="2"/>
      </rPr>
      <t>May 2, 2022</t>
    </r>
    <r>
      <rPr>
        <sz val="10"/>
        <rFont val="Arial"/>
        <family val="2"/>
      </rPr>
      <t xml:space="preserve">.   </t>
    </r>
  </si>
  <si>
    <t>Due Date: May 2, 2022</t>
  </si>
  <si>
    <t xml:space="preserve">   538CAA (OSBM Only)</t>
  </si>
  <si>
    <t>538PAA</t>
  </si>
  <si>
    <r>
      <t xml:space="preserve">   538PAA </t>
    </r>
    <r>
      <rPr>
        <b/>
        <sz val="10"/>
        <color rgb="FFFF0000"/>
        <rFont val="Arial"/>
        <family val="2"/>
      </rPr>
      <t>New FY 2022</t>
    </r>
  </si>
  <si>
    <r>
      <t xml:space="preserve">   538UAA *(OSC Only) </t>
    </r>
    <r>
      <rPr>
        <b/>
        <sz val="10"/>
        <color rgb="FFFF0000"/>
        <rFont val="Arial"/>
        <family val="2"/>
      </rPr>
      <t>New FY 2022</t>
    </r>
  </si>
  <si>
    <r>
      <t xml:space="preserve">   438PAA </t>
    </r>
    <r>
      <rPr>
        <b/>
        <sz val="10"/>
        <color rgb="FFFF0000"/>
        <rFont val="Arial"/>
        <family val="2"/>
      </rPr>
      <t>New FY 2022</t>
    </r>
  </si>
  <si>
    <r>
      <t xml:space="preserve">   438UAA </t>
    </r>
    <r>
      <rPr>
        <b/>
        <sz val="10"/>
        <color rgb="FFFF0000"/>
        <rFont val="Arial"/>
        <family val="2"/>
      </rPr>
      <t>New FY 2022</t>
    </r>
  </si>
  <si>
    <t xml:space="preserve">Total amounts on schedule may not tie to the DSS 52G/53P because these accounts are also used to record </t>
  </si>
  <si>
    <t>Year End ACFR related transfer account activity</t>
  </si>
  <si>
    <r>
      <t xml:space="preserve"> </t>
    </r>
    <r>
      <rPr>
        <b/>
        <sz val="11"/>
        <color theme="1"/>
        <rFont val="Arial"/>
        <family val="2"/>
      </rPr>
      <t>Agencies</t>
    </r>
    <r>
      <rPr>
        <sz val="11"/>
        <rFont val="Arial"/>
        <family val="2"/>
      </rPr>
      <t xml:space="preserve"> - Agencies must reconcile their transfer accounts and eliminate any transfers that were within the same company and same GASB fund.  This involves matching up the 438xxx and 538xxx balances that were internal to both a GASB and a company.  Where the amounts offset each other (debit balance equals credit balance), both sides can be eliminated in the 13th period.   The elimination entry will be done with a 6/30 date and will reduce revenues and expenditures by the same amount.  This allows for the transfer balances to remain on the cash basis budgetary reports while being removed for the accrual basis ACFR reports.</t>
    </r>
  </si>
  <si>
    <r>
      <rPr>
        <b/>
        <sz val="11"/>
        <color theme="1"/>
        <rFont val="Arial"/>
        <family val="2"/>
      </rPr>
      <t>OSC</t>
    </r>
    <r>
      <rPr>
        <sz val="11"/>
        <rFont val="Arial"/>
        <family val="2"/>
      </rPr>
      <t xml:space="preserve"> - OSC must reconcile all transfers on both a GASB and Statewide basis.  To do this, all remaining transfers that were not eliminated by agencies must be reviewed, and both the revenue side and the expenditure side must balance.  In the event these do not balance, research is performed by OSC staff to determine where the error occurred, and correcting entries are made, either to the NCAS system or in OSC’s ACFR work papers.</t>
    </r>
  </si>
  <si>
    <t>The final annual ACFR will contain only net transfers between Governmental Activity and Business Type Activity.</t>
  </si>
  <si>
    <t>The proper recording of transfers, both within agencies and between agencies, is critical to ensure year-end and ACFR processes can be performed in an efficient and effective manner.  Agencies should take the necessary steps throughout the year to communicate with the appropriate individuals to make sure transfers are recorded correctly throughout the year.  Questions regarding the proper use of transfer accounts can always be referred to your OSC analyst.</t>
  </si>
  <si>
    <t>438PAA</t>
  </si>
  <si>
    <t>438UAA</t>
  </si>
  <si>
    <t>538UAA*</t>
  </si>
  <si>
    <t>*Note: OSC/OSBM use only</t>
  </si>
  <si>
    <t>Stephanie Fisher</t>
  </si>
  <si>
    <t>(984) 236-0082</t>
  </si>
  <si>
    <t>Malinda Peters</t>
  </si>
  <si>
    <t>(919) 733-7500</t>
  </si>
  <si>
    <t>Angela Johnston</t>
  </si>
  <si>
    <t>(919) 890-1022</t>
  </si>
  <si>
    <t>Rachel McDonald</t>
  </si>
  <si>
    <t>(919) 807-7633</t>
  </si>
  <si>
    <t>Jeff Witherow</t>
  </si>
  <si>
    <t>Ann Anderson</t>
  </si>
  <si>
    <t>Bryan Matthews</t>
  </si>
  <si>
    <t>Shirley Trollinger</t>
  </si>
  <si>
    <t>(919) 324-1005</t>
  </si>
  <si>
    <t>Beth Lane</t>
  </si>
  <si>
    <t>(919) 609-3421</t>
  </si>
  <si>
    <t>Amy Bowman</t>
  </si>
  <si>
    <t>(919) 807-7071</t>
  </si>
  <si>
    <t>(919) 707-0523</t>
  </si>
  <si>
    <t>For ACFR:</t>
  </si>
  <si>
    <t>For Comp Unit ACFR Package</t>
  </si>
  <si>
    <t>Changes/Comments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</si>
</sst>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 ;\(#,###\)"/>
    <numFmt numFmtId="165" formatCode="&quot;$&quot;* #,###\ ;&quot;$&quot;* \(#,###\);&quot;$&quot;* \-\ \ \ \ \ \ "/>
    <numFmt numFmtId="166" formatCode="* #,###\ ;* \(#,###\);* \-\ \ \ \ \ \ "/>
    <numFmt numFmtId="167" formatCode="[&lt;=9999999]###\-####;\(###\)\ ###\-####"/>
    <numFmt numFmtId="168" formatCode="#,##0.00_);\(#,##0.00\);;"/>
    <numFmt numFmtId="169" formatCode="#,##0.00_);\(#,##0.00\);* \ \-\ \ \ \ \ "/>
    <numFmt numFmtId="170" formatCode="m/d/yyyy;@"/>
    <numFmt numFmtId="171" formatCode="&quot;$&quot;#,##0\ ;\(&quot;$&quot;#,##0\);@*."/>
  </numFmts>
  <fonts count="85" x14ac:knownFonts="1">
    <font>
      <sz val="10"/>
      <name val="Arial"/>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sz val="10"/>
      <name val="MS Sans Serif"/>
      <family val="2"/>
    </font>
    <font>
      <b/>
      <sz val="12"/>
      <name val="Times New Roman"/>
      <family val="1"/>
    </font>
    <font>
      <sz val="12"/>
      <name val="Times New Roman"/>
      <family val="1"/>
    </font>
    <font>
      <sz val="9"/>
      <name val="Arial"/>
      <family val="2"/>
    </font>
    <font>
      <sz val="8"/>
      <name val="Arial"/>
      <family val="2"/>
    </font>
    <font>
      <b/>
      <sz val="12"/>
      <name val="Book Antiqua"/>
      <family val="1"/>
    </font>
    <font>
      <sz val="12"/>
      <name val="Book Antiqua"/>
      <family val="1"/>
    </font>
    <font>
      <i/>
      <sz val="10"/>
      <name val="Arial"/>
      <family val="2"/>
    </font>
    <font>
      <sz val="10"/>
      <name val="Helv"/>
    </font>
    <font>
      <i/>
      <sz val="10"/>
      <name val="Arial"/>
      <family val="2"/>
    </font>
    <font>
      <u/>
      <sz val="10"/>
      <color indexed="12"/>
      <name val="Arial"/>
      <family val="2"/>
    </font>
    <font>
      <sz val="12"/>
      <name val="Times New Roman"/>
      <family val="1"/>
    </font>
    <font>
      <b/>
      <sz val="12"/>
      <name val="Times New Roman"/>
      <family val="1"/>
    </font>
    <font>
      <b/>
      <u/>
      <sz val="12"/>
      <name val="Times New Roman"/>
      <family val="1"/>
    </font>
    <font>
      <sz val="12"/>
      <name val="MS Sans Serif"/>
      <family val="2"/>
    </font>
    <font>
      <b/>
      <sz val="10"/>
      <name val="MS Sans Serif"/>
      <family val="2"/>
    </font>
    <font>
      <b/>
      <sz val="12"/>
      <name val="MS Sans Serif"/>
      <family val="2"/>
    </font>
    <font>
      <b/>
      <sz val="11"/>
      <name val="Arial"/>
      <family val="2"/>
    </font>
    <font>
      <sz val="10"/>
      <name val="Times New Roman"/>
      <family val="1"/>
    </font>
    <font>
      <b/>
      <sz val="12"/>
      <color indexed="12"/>
      <name val="Arial"/>
      <family val="2"/>
    </font>
    <font>
      <sz val="10"/>
      <color indexed="12"/>
      <name val="Arial"/>
      <family val="2"/>
    </font>
    <font>
      <sz val="20"/>
      <color indexed="10"/>
      <name val="Arial"/>
      <family val="2"/>
    </font>
    <font>
      <sz val="8"/>
      <name val="Times New Roman"/>
      <family val="1"/>
    </font>
    <font>
      <u/>
      <sz val="10"/>
      <color indexed="12"/>
      <name val="Arial"/>
      <family val="2"/>
    </font>
    <font>
      <sz val="8"/>
      <name val="Arial"/>
      <family val="2"/>
    </font>
    <font>
      <sz val="9"/>
      <name val="Times New Roman"/>
      <family val="1"/>
    </font>
    <font>
      <sz val="10.5"/>
      <name val="Arial"/>
      <family val="2"/>
    </font>
    <font>
      <sz val="8"/>
      <name val="Arial"/>
      <family val="2"/>
    </font>
    <font>
      <sz val="11"/>
      <color indexed="8"/>
      <name val="Calibri"/>
      <family val="2"/>
    </font>
    <font>
      <sz val="10"/>
      <color indexed="8"/>
      <name val="Arial"/>
      <family val="2"/>
    </font>
    <font>
      <sz val="10"/>
      <name val="Calibri"/>
      <family val="2"/>
    </font>
    <font>
      <sz val="11"/>
      <color indexed="16"/>
      <name val="Calibri"/>
      <family val="2"/>
    </font>
    <font>
      <sz val="11"/>
      <name val="Calibri"/>
      <family val="2"/>
    </font>
    <font>
      <b/>
      <sz val="11"/>
      <color indexed="10"/>
      <name val="Calibri"/>
      <family val="2"/>
    </font>
    <font>
      <sz val="11"/>
      <color indexed="10"/>
      <name val="Calibri"/>
      <family val="2"/>
    </font>
    <font>
      <sz val="11"/>
      <color indexed="12"/>
      <name val="Calibri"/>
      <family val="2"/>
    </font>
    <font>
      <u/>
      <sz val="11"/>
      <name val="Calibri"/>
      <family val="2"/>
    </font>
    <font>
      <b/>
      <sz val="11"/>
      <name val="Calibri"/>
      <family val="2"/>
    </font>
    <font>
      <b/>
      <sz val="12"/>
      <name val="Calibri"/>
      <family val="2"/>
    </font>
    <font>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scheme val="minor"/>
    </font>
    <font>
      <sz val="10"/>
      <color indexed="10"/>
      <name val="MS Sans Serif"/>
      <family val="2"/>
    </font>
    <font>
      <b/>
      <sz val="11"/>
      <color theme="1"/>
      <name val="Arial"/>
      <family val="2"/>
    </font>
    <font>
      <sz val="11"/>
      <color theme="1"/>
      <name val="Arial"/>
      <family val="2"/>
    </font>
    <font>
      <b/>
      <u/>
      <sz val="11"/>
      <color theme="1"/>
      <name val="Arial"/>
      <family val="2"/>
    </font>
    <font>
      <sz val="11"/>
      <name val="Arial"/>
      <family val="2"/>
    </font>
    <font>
      <b/>
      <u/>
      <sz val="11"/>
      <name val="Arial"/>
      <family val="2"/>
    </font>
    <font>
      <b/>
      <sz val="11"/>
      <color indexed="16"/>
      <name val="Arial"/>
      <family val="2"/>
    </font>
    <font>
      <sz val="11"/>
      <color indexed="16"/>
      <name val="Arial"/>
      <family val="2"/>
    </font>
    <font>
      <sz val="10.5"/>
      <color indexed="10"/>
      <name val="Arial"/>
      <family val="2"/>
    </font>
    <font>
      <sz val="11"/>
      <color indexed="12"/>
      <name val="Arial"/>
      <family val="2"/>
    </font>
    <font>
      <sz val="11"/>
      <color indexed="10"/>
      <name val="Arial"/>
      <family val="2"/>
    </font>
    <font>
      <b/>
      <sz val="11"/>
      <color indexed="14"/>
      <name val="Arial"/>
      <family val="2"/>
    </font>
    <font>
      <b/>
      <sz val="9"/>
      <name val="Arial"/>
      <family val="2"/>
    </font>
    <font>
      <b/>
      <sz val="10.5"/>
      <name val="Arial"/>
      <family val="2"/>
    </font>
    <font>
      <b/>
      <u/>
      <sz val="10.5"/>
      <name val="Arial"/>
      <family val="2"/>
    </font>
    <font>
      <u/>
      <sz val="10.5"/>
      <name val="Arial"/>
      <family val="2"/>
    </font>
    <font>
      <b/>
      <sz val="10"/>
      <name val="MS Sans Serif"/>
    </font>
    <font>
      <b/>
      <sz val="10"/>
      <color rgb="FFFF0000"/>
      <name val="Arial"/>
      <family val="2"/>
    </font>
  </fonts>
  <fills count="39">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103">
    <xf numFmtId="0" fontId="0" fillId="0" borderId="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9" fillId="30" borderId="0" applyNumberFormat="0" applyBorder="0" applyAlignment="0" applyProtection="0"/>
    <xf numFmtId="0" fontId="50" fillId="31" borderId="15" applyNumberFormat="0" applyAlignment="0" applyProtection="0"/>
    <xf numFmtId="171" fontId="10" fillId="0" borderId="0"/>
    <xf numFmtId="0" fontId="51" fillId="3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8" fontId="15" fillId="0" borderId="0" applyFont="0" applyFill="0" applyBorder="0" applyAlignment="0" applyProtection="0"/>
    <xf numFmtId="0" fontId="16" fillId="0" borderId="1">
      <alignment horizontal="right"/>
      <protection locked="0"/>
    </xf>
    <xf numFmtId="0" fontId="14" fillId="0" borderId="1">
      <alignment horizontal="right"/>
      <protection locked="0"/>
    </xf>
    <xf numFmtId="0" fontId="14" fillId="0" borderId="1">
      <alignment horizontal="right"/>
      <protection locked="0"/>
    </xf>
    <xf numFmtId="0" fontId="52" fillId="0" borderId="0" applyNumberFormat="0" applyFill="0" applyBorder="0" applyAlignment="0" applyProtection="0"/>
    <xf numFmtId="0" fontId="53" fillId="33" borderId="0" applyNumberFormat="0" applyBorder="0" applyAlignment="0" applyProtection="0"/>
    <xf numFmtId="0" fontId="54" fillId="0" borderId="17" applyNumberFormat="0" applyFill="0" applyAlignment="0" applyProtection="0"/>
    <xf numFmtId="0" fontId="55" fillId="0" borderId="18" applyNumberFormat="0" applyFill="0" applyAlignment="0" applyProtection="0"/>
    <xf numFmtId="0" fontId="56" fillId="0" borderId="19" applyNumberFormat="0" applyFill="0" applyAlignment="0" applyProtection="0"/>
    <xf numFmtId="0" fontId="56" fillId="0" borderId="0" applyNumberFormat="0" applyFill="0" applyBorder="0" applyAlignment="0" applyProtection="0"/>
    <xf numFmtId="0" fontId="9" fillId="0" borderId="2">
      <protection locked="0"/>
    </xf>
    <xf numFmtId="0" fontId="13" fillId="0" borderId="2" applyBorder="0">
      <protection locked="0"/>
    </xf>
    <xf numFmtId="0" fontId="8" fillId="0" borderId="0">
      <protection locked="0"/>
    </xf>
    <xf numFmtId="0" fontId="12" fillId="0" borderId="0">
      <protection locked="0"/>
    </xf>
    <xf numFmtId="15" fontId="10" fillId="0" borderId="1" applyNumberFormat="0">
      <protection locked="0"/>
    </xf>
    <xf numFmtId="0" fontId="17"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34" borderId="15" applyNumberFormat="0" applyAlignment="0" applyProtection="0"/>
    <xf numFmtId="0" fontId="59" fillId="0" borderId="20" applyNumberFormat="0" applyFill="0" applyAlignment="0" applyProtection="0"/>
    <xf numFmtId="0" fontId="60" fillId="35" borderId="0" applyNumberFormat="0" applyBorder="0" applyAlignment="0" applyProtection="0"/>
    <xf numFmtId="164" fontId="31" fillId="0" borderId="0">
      <protection locked="0"/>
    </xf>
    <xf numFmtId="164" fontId="11" fillId="0" borderId="0">
      <protection locked="0"/>
    </xf>
    <xf numFmtId="0" fontId="7" fillId="0" borderId="0"/>
    <xf numFmtId="164" fontId="11" fillId="0" borderId="0">
      <protection locked="0"/>
    </xf>
    <xf numFmtId="0" fontId="47" fillId="0" borderId="0"/>
    <xf numFmtId="0" fontId="47" fillId="0" borderId="0"/>
    <xf numFmtId="0" fontId="7" fillId="0" borderId="0"/>
    <xf numFmtId="0" fontId="2" fillId="0" borderId="0"/>
    <xf numFmtId="0" fontId="2" fillId="0" borderId="0"/>
    <xf numFmtId="0" fontId="6" fillId="0" borderId="0"/>
    <xf numFmtId="0" fontId="2" fillId="0" borderId="0"/>
    <xf numFmtId="0" fontId="2" fillId="0" borderId="0"/>
    <xf numFmtId="166" fontId="11" fillId="0" borderId="0">
      <protection locked="0"/>
    </xf>
    <xf numFmtId="166" fontId="34" fillId="0" borderId="0">
      <protection locked="0"/>
    </xf>
    <xf numFmtId="166" fontId="11" fillId="0" borderId="0">
      <protection locked="0"/>
    </xf>
    <xf numFmtId="0" fontId="10" fillId="0" borderId="0"/>
    <xf numFmtId="0" fontId="10" fillId="0" borderId="0"/>
    <xf numFmtId="0" fontId="7" fillId="0" borderId="0"/>
    <xf numFmtId="0" fontId="7" fillId="0" borderId="0"/>
    <xf numFmtId="0" fontId="7" fillId="0" borderId="0"/>
    <xf numFmtId="0" fontId="7" fillId="0" borderId="0"/>
    <xf numFmtId="0" fontId="2" fillId="0" borderId="0"/>
    <xf numFmtId="0" fontId="35" fillId="36" borderId="21" applyNumberFormat="0" applyFont="0" applyAlignment="0" applyProtection="0"/>
    <xf numFmtId="165" fontId="11" fillId="0" borderId="0">
      <protection locked="0"/>
    </xf>
    <xf numFmtId="166" fontId="11" fillId="0" borderId="0">
      <protection locked="0"/>
    </xf>
    <xf numFmtId="165" fontId="11" fillId="0" borderId="3">
      <protection locked="0"/>
    </xf>
    <xf numFmtId="166" fontId="11" fillId="0" borderId="4">
      <protection locked="0"/>
    </xf>
    <xf numFmtId="169" fontId="11" fillId="0" borderId="0"/>
    <xf numFmtId="169" fontId="11" fillId="0" borderId="3"/>
    <xf numFmtId="169" fontId="11" fillId="0" borderId="4"/>
    <xf numFmtId="0" fontId="61" fillId="31" borderId="22" applyNumberFormat="0" applyAlignment="0" applyProtection="0"/>
    <xf numFmtId="9" fontId="2" fillId="0" borderId="0" applyFont="0" applyFill="0" applyBorder="0" applyAlignment="0" applyProtection="0"/>
    <xf numFmtId="0" fontId="62" fillId="0" borderId="0" applyNumberFormat="0" applyFill="0" applyBorder="0" applyAlignment="0" applyProtection="0"/>
    <xf numFmtId="0" fontId="63" fillId="0" borderId="23" applyNumberFormat="0" applyFill="0" applyAlignment="0" applyProtection="0"/>
    <xf numFmtId="0" fontId="64" fillId="0" borderId="0" applyNumberFormat="0" applyFill="0" applyBorder="0" applyAlignment="0" applyProtection="0"/>
    <xf numFmtId="0" fontId="1" fillId="0" borderId="0"/>
    <xf numFmtId="0" fontId="66"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cellStyleXfs>
  <cellXfs count="280">
    <xf numFmtId="0" fontId="0" fillId="0" borderId="0" xfId="0"/>
    <xf numFmtId="0" fontId="5" fillId="0" borderId="0" xfId="0" applyFont="1"/>
    <xf numFmtId="0" fontId="0" fillId="0" borderId="0" xfId="0" applyAlignment="1">
      <alignment horizontal="left"/>
    </xf>
    <xf numFmtId="0" fontId="18" fillId="0" borderId="0" xfId="0" applyFont="1" applyAlignment="1" applyProtection="1">
      <alignment horizontal="center"/>
      <protection hidden="1"/>
    </xf>
    <xf numFmtId="0" fontId="18" fillId="0" borderId="0" xfId="0" applyFont="1" applyProtection="1">
      <protection hidden="1"/>
    </xf>
    <xf numFmtId="49" fontId="18" fillId="0" borderId="0" xfId="0" applyNumberFormat="1" applyFont="1" applyAlignment="1" applyProtection="1">
      <alignment horizontal="center"/>
      <protection hidden="1"/>
    </xf>
    <xf numFmtId="0" fontId="28" fillId="0" borderId="0" xfId="78" applyFont="1" applyAlignment="1" applyProtection="1">
      <alignment vertical="top"/>
      <protection hidden="1"/>
    </xf>
    <xf numFmtId="0" fontId="19" fillId="0" borderId="0" xfId="0" applyFont="1" applyProtection="1">
      <protection hidden="1"/>
    </xf>
    <xf numFmtId="15" fontId="18" fillId="0" borderId="0" xfId="0" applyNumberFormat="1" applyFont="1" applyAlignment="1" applyProtection="1">
      <alignment horizontal="center"/>
      <protection hidden="1"/>
    </xf>
    <xf numFmtId="0" fontId="18" fillId="0" borderId="5" xfId="0" applyFont="1" applyBorder="1" applyAlignment="1" applyProtection="1">
      <alignment horizontal="center"/>
      <protection hidden="1"/>
    </xf>
    <xf numFmtId="0" fontId="29" fillId="0" borderId="0" xfId="0" applyFont="1" applyAlignment="1" applyProtection="1">
      <alignment horizontal="left" wrapText="1"/>
      <protection hidden="1"/>
    </xf>
    <xf numFmtId="0" fontId="29" fillId="0" borderId="0" xfId="0" applyFont="1" applyAlignment="1" applyProtection="1">
      <alignment wrapText="1"/>
      <protection hidden="1"/>
    </xf>
    <xf numFmtId="0" fontId="5" fillId="0" borderId="0" xfId="76" applyFont="1" applyProtection="1">
      <protection hidden="1"/>
    </xf>
    <xf numFmtId="0" fontId="9" fillId="0" borderId="0" xfId="0" applyFont="1" applyProtection="1">
      <protection hidden="1"/>
    </xf>
    <xf numFmtId="0" fontId="25" fillId="0" borderId="0" xfId="0" applyFont="1" applyProtection="1">
      <protection hidden="1"/>
    </xf>
    <xf numFmtId="0" fontId="36" fillId="0" borderId="0" xfId="0" applyFont="1" applyAlignment="1">
      <alignment horizontal="left"/>
    </xf>
    <xf numFmtId="0" fontId="32"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Alignment="1" applyProtection="1">
      <alignment horizont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0" fillId="0" borderId="0" xfId="0" applyFont="1" applyAlignment="1" applyProtection="1">
      <alignment horizontal="center" wrapText="1"/>
      <protection hidden="1"/>
    </xf>
    <xf numFmtId="0" fontId="8" fillId="0" borderId="0" xfId="0" applyFont="1" applyProtection="1">
      <protection hidden="1"/>
    </xf>
    <xf numFmtId="0" fontId="20" fillId="0" borderId="0" xfId="0" applyFont="1" applyAlignment="1" applyProtection="1">
      <alignment wrapText="1"/>
      <protection hidden="1"/>
    </xf>
    <xf numFmtId="0" fontId="39" fillId="0" borderId="0" xfId="0" applyFont="1" applyProtection="1">
      <protection locked="0"/>
    </xf>
    <xf numFmtId="0" fontId="39" fillId="0" borderId="0" xfId="0" applyFont="1"/>
    <xf numFmtId="0" fontId="40" fillId="0" borderId="0" xfId="0" applyFont="1"/>
    <xf numFmtId="0" fontId="38" fillId="0" borderId="0" xfId="0" applyFont="1" applyProtection="1">
      <protection hidden="1"/>
    </xf>
    <xf numFmtId="0" fontId="43" fillId="0" borderId="0" xfId="0" applyFont="1"/>
    <xf numFmtId="0" fontId="39" fillId="0" borderId="0" xfId="82" applyFont="1" applyProtection="1">
      <protection locked="0"/>
    </xf>
    <xf numFmtId="170" fontId="39" fillId="0" borderId="0" xfId="0" applyNumberFormat="1" applyFont="1"/>
    <xf numFmtId="49" fontId="39" fillId="0" borderId="0" xfId="0" applyNumberFormat="1" applyFont="1"/>
    <xf numFmtId="49" fontId="39" fillId="0" borderId="0" xfId="0" applyNumberFormat="1" applyFont="1" applyProtection="1">
      <protection locked="0"/>
    </xf>
    <xf numFmtId="0" fontId="9" fillId="0" borderId="0" xfId="0" applyFont="1" applyAlignment="1" applyProtection="1">
      <alignment horizontal="left"/>
      <protection hidden="1"/>
    </xf>
    <xf numFmtId="0" fontId="29" fillId="0" borderId="0" xfId="0" applyFont="1" applyProtection="1">
      <protection hidden="1"/>
    </xf>
    <xf numFmtId="0" fontId="44" fillId="0" borderId="0" xfId="0" applyFont="1" applyAlignment="1">
      <alignment horizontal="center"/>
    </xf>
    <xf numFmtId="0" fontId="45" fillId="0" borderId="0" xfId="0" applyFont="1" applyAlignment="1">
      <alignment horizontal="center"/>
    </xf>
    <xf numFmtId="0" fontId="26" fillId="2" borderId="0" xfId="53" applyFont="1" applyFill="1" applyAlignment="1" applyProtection="1">
      <alignment horizontal="center"/>
      <protection hidden="1"/>
    </xf>
    <xf numFmtId="0" fontId="20" fillId="4" borderId="0" xfId="0" applyFont="1" applyFill="1" applyProtection="1">
      <protection hidden="1"/>
    </xf>
    <xf numFmtId="0" fontId="9" fillId="4" borderId="0" xfId="0" applyFont="1" applyFill="1" applyProtection="1">
      <protection hidden="1"/>
    </xf>
    <xf numFmtId="0" fontId="46" fillId="0" borderId="0" xfId="0" applyFont="1"/>
    <xf numFmtId="0" fontId="36" fillId="0" borderId="1" xfId="0" applyFont="1" applyBorder="1" applyAlignment="1">
      <alignment horizontal="left"/>
    </xf>
    <xf numFmtId="0" fontId="65" fillId="0" borderId="0" xfId="0" applyFont="1"/>
    <xf numFmtId="0" fontId="10" fillId="0" borderId="0" xfId="77"/>
    <xf numFmtId="0" fontId="9" fillId="0" borderId="0" xfId="0" quotePrefix="1" applyFont="1" applyAlignment="1" applyProtection="1">
      <alignment horizontal="center"/>
      <protection hidden="1"/>
    </xf>
    <xf numFmtId="0" fontId="3" fillId="0" borderId="0" xfId="81" applyFont="1" applyAlignment="1">
      <alignment horizontal="center" vertical="center"/>
    </xf>
    <xf numFmtId="0" fontId="1" fillId="0" borderId="0" xfId="96"/>
    <xf numFmtId="0" fontId="21" fillId="0" borderId="0" xfId="98" applyFont="1"/>
    <xf numFmtId="0" fontId="7" fillId="0" borderId="0" xfId="98"/>
    <xf numFmtId="0" fontId="2" fillId="0" borderId="0" xfId="98" applyFont="1"/>
    <xf numFmtId="0" fontId="2" fillId="0" borderId="2" xfId="98" applyFont="1" applyBorder="1"/>
    <xf numFmtId="0" fontId="2" fillId="0" borderId="2" xfId="98" applyFont="1" applyBorder="1" applyAlignment="1">
      <alignment horizontal="right"/>
    </xf>
    <xf numFmtId="0" fontId="2" fillId="0" borderId="0" xfId="98" applyFont="1" applyAlignment="1">
      <alignment horizontal="right"/>
    </xf>
    <xf numFmtId="0" fontId="22" fillId="0" borderId="0" xfId="98" applyFont="1" applyAlignment="1">
      <alignment horizontal="center"/>
    </xf>
    <xf numFmtId="0" fontId="2" fillId="0" borderId="0" xfId="78" applyFont="1" applyProtection="1">
      <protection hidden="1"/>
    </xf>
    <xf numFmtId="0" fontId="2" fillId="0" borderId="0" xfId="79" applyFont="1" applyProtection="1">
      <protection hidden="1"/>
    </xf>
    <xf numFmtId="0" fontId="7" fillId="0" borderId="0" xfId="98" applyProtection="1">
      <protection hidden="1"/>
    </xf>
    <xf numFmtId="0" fontId="7" fillId="0" borderId="0" xfId="98" applyAlignment="1" applyProtection="1">
      <alignment vertical="center"/>
      <protection hidden="1"/>
    </xf>
    <xf numFmtId="0" fontId="7" fillId="0" borderId="0" xfId="98" applyAlignment="1">
      <alignment vertical="center"/>
    </xf>
    <xf numFmtId="0" fontId="22" fillId="0" borderId="0" xfId="98" applyFont="1"/>
    <xf numFmtId="0" fontId="7" fillId="0" borderId="1" xfId="98" applyBorder="1" applyProtection="1">
      <protection locked="0"/>
    </xf>
    <xf numFmtId="0" fontId="7" fillId="0" borderId="4" xfId="98" applyBorder="1" applyProtection="1">
      <protection locked="0"/>
    </xf>
    <xf numFmtId="0" fontId="23" fillId="0" borderId="0" xfId="98" applyFont="1"/>
    <xf numFmtId="0" fontId="23" fillId="0" borderId="0" xfId="98" applyFont="1" applyAlignment="1">
      <alignment horizontal="center"/>
    </xf>
    <xf numFmtId="0" fontId="5" fillId="0" borderId="0" xfId="100" applyFont="1"/>
    <xf numFmtId="0" fontId="3" fillId="0" borderId="0" xfId="100" applyFont="1" applyAlignment="1">
      <alignment horizontal="centerContinuous"/>
    </xf>
    <xf numFmtId="0" fontId="4" fillId="0" borderId="0" xfId="100" applyFont="1" applyAlignment="1">
      <alignment horizontal="centerContinuous"/>
    </xf>
    <xf numFmtId="0" fontId="2" fillId="0" borderId="0" xfId="100" applyFont="1" applyAlignment="1">
      <alignment horizontal="centerContinuous"/>
    </xf>
    <xf numFmtId="0" fontId="2" fillId="0" borderId="0" xfId="100" applyFont="1"/>
    <xf numFmtId="0" fontId="2" fillId="0" borderId="0" xfId="100" applyFont="1" applyAlignment="1">
      <alignment horizontal="left"/>
    </xf>
    <xf numFmtId="0" fontId="2" fillId="0" borderId="0" xfId="100" applyFont="1" applyAlignment="1">
      <alignment horizontal="right"/>
    </xf>
    <xf numFmtId="0" fontId="2" fillId="0" borderId="2" xfId="100" applyFont="1" applyBorder="1"/>
    <xf numFmtId="0" fontId="4" fillId="0" borderId="0" xfId="100" applyFont="1" applyAlignment="1">
      <alignment horizontal="center"/>
    </xf>
    <xf numFmtId="0" fontId="4" fillId="0" borderId="2" xfId="100" applyFont="1" applyBorder="1" applyAlignment="1">
      <alignment horizontal="center"/>
    </xf>
    <xf numFmtId="0" fontId="2" fillId="0" borderId="1" xfId="100" applyFont="1" applyBorder="1" applyProtection="1">
      <protection locked="0"/>
    </xf>
    <xf numFmtId="0" fontId="2" fillId="0" borderId="0" xfId="100" applyFont="1" applyAlignment="1">
      <alignment horizontal="center"/>
    </xf>
    <xf numFmtId="168" fontId="2" fillId="0" borderId="1" xfId="100" applyNumberFormat="1" applyFont="1" applyBorder="1" applyProtection="1">
      <protection locked="0"/>
    </xf>
    <xf numFmtId="0" fontId="7" fillId="0" borderId="0" xfId="100"/>
    <xf numFmtId="0" fontId="7" fillId="0" borderId="0" xfId="100" applyAlignment="1">
      <alignment horizontal="center"/>
    </xf>
    <xf numFmtId="0" fontId="21" fillId="0" borderId="0" xfId="100" applyFont="1" applyProtection="1">
      <protection hidden="1"/>
    </xf>
    <xf numFmtId="0" fontId="21" fillId="0" borderId="0" xfId="100" applyFont="1"/>
    <xf numFmtId="0" fontId="23" fillId="0" borderId="0" xfId="100" applyFont="1"/>
    <xf numFmtId="0" fontId="2" fillId="0" borderId="0" xfId="101" applyFont="1" applyAlignment="1" applyProtection="1">
      <alignment shrinkToFit="1"/>
      <protection locked="0"/>
    </xf>
    <xf numFmtId="0" fontId="4" fillId="0" borderId="2" xfId="98" applyFont="1" applyBorder="1" applyAlignment="1">
      <alignment horizontal="center"/>
    </xf>
    <xf numFmtId="0" fontId="27" fillId="0" borderId="5" xfId="53" applyFont="1" applyBorder="1" applyAlignment="1" applyProtection="1">
      <alignment horizontal="center"/>
    </xf>
    <xf numFmtId="0" fontId="2" fillId="0" borderId="0" xfId="99" applyFont="1" applyAlignment="1" applyProtection="1">
      <alignment shrinkToFit="1"/>
      <protection locked="0"/>
    </xf>
    <xf numFmtId="0" fontId="27" fillId="0" borderId="0" xfId="53" applyFont="1" applyAlignment="1" applyProtection="1">
      <alignment horizontal="center"/>
    </xf>
    <xf numFmtId="0" fontId="39" fillId="0" borderId="0" xfId="82" applyFont="1" applyAlignment="1" applyProtection="1">
      <alignment horizontal="center"/>
      <protection locked="0"/>
    </xf>
    <xf numFmtId="0" fontId="41" fillId="0" borderId="0" xfId="82" applyFont="1" applyAlignment="1">
      <alignment horizontal="center"/>
    </xf>
    <xf numFmtId="0" fontId="27" fillId="0" borderId="0" xfId="53" applyFont="1" applyAlignment="1" applyProtection="1"/>
    <xf numFmtId="0" fontId="42" fillId="0" borderId="0" xfId="53" applyFont="1" applyAlignment="1" applyProtection="1">
      <alignment horizontal="center"/>
    </xf>
    <xf numFmtId="0" fontId="39" fillId="0" borderId="0" xfId="82" applyFont="1" applyAlignment="1">
      <alignment horizontal="center"/>
    </xf>
    <xf numFmtId="0" fontId="2" fillId="0" borderId="0" xfId="98" applyFont="1" applyAlignment="1">
      <alignment horizontal="left"/>
    </xf>
    <xf numFmtId="0" fontId="2" fillId="0" borderId="1" xfId="101" applyFont="1" applyBorder="1" applyAlignment="1">
      <alignment horizontal="left" shrinkToFit="1"/>
    </xf>
    <xf numFmtId="0" fontId="4" fillId="0" borderId="24" xfId="0" applyFont="1" applyBorder="1"/>
    <xf numFmtId="0" fontId="2" fillId="0" borderId="27" xfId="0" applyFont="1" applyBorder="1"/>
    <xf numFmtId="0" fontId="4" fillId="0" borderId="27" xfId="0" applyFont="1" applyBorder="1"/>
    <xf numFmtId="0" fontId="68" fillId="0" borderId="0" xfId="96" applyFont="1"/>
    <xf numFmtId="0" fontId="69" fillId="0" borderId="0" xfId="96" applyFont="1"/>
    <xf numFmtId="14" fontId="69" fillId="0" borderId="0" xfId="96" applyNumberFormat="1" applyFont="1"/>
    <xf numFmtId="0" fontId="69" fillId="0" borderId="0" xfId="96" applyFont="1" applyAlignment="1">
      <alignment horizontal="left" wrapText="1"/>
    </xf>
    <xf numFmtId="0" fontId="69" fillId="0" borderId="0" xfId="96" applyFont="1" applyAlignment="1">
      <alignment horizontal="left" vertical="top" indent="1"/>
    </xf>
    <xf numFmtId="0" fontId="69" fillId="0" borderId="0" xfId="96" applyFont="1" applyAlignment="1">
      <alignment vertical="center" wrapText="1"/>
    </xf>
    <xf numFmtId="0" fontId="69" fillId="0" borderId="0" xfId="96" applyFont="1" applyAlignment="1">
      <alignment horizontal="left" vertical="center" wrapText="1"/>
    </xf>
    <xf numFmtId="0" fontId="69" fillId="0" borderId="0" xfId="96" applyFont="1" applyAlignment="1">
      <alignment vertical="center"/>
    </xf>
    <xf numFmtId="0" fontId="68" fillId="0" borderId="0" xfId="96" applyFont="1" applyAlignment="1">
      <alignment vertical="center"/>
    </xf>
    <xf numFmtId="0" fontId="69" fillId="0" borderId="0" xfId="96" applyFont="1" applyAlignment="1">
      <alignment horizontal="left" vertical="center" indent="5"/>
    </xf>
    <xf numFmtId="0" fontId="69" fillId="0" borderId="0" xfId="96" quotePrefix="1" applyFont="1" applyAlignment="1">
      <alignment horizontal="right"/>
    </xf>
    <xf numFmtId="0" fontId="7" fillId="0" borderId="1" xfId="98" applyBorder="1"/>
    <xf numFmtId="0" fontId="2" fillId="0" borderId="0" xfId="98" applyFont="1" applyAlignment="1">
      <alignment horizontal="left" shrinkToFit="1"/>
    </xf>
    <xf numFmtId="0" fontId="2" fillId="0" borderId="0" xfId="98" applyFont="1" applyAlignment="1" applyProtection="1">
      <alignment horizontal="center" shrinkToFit="1"/>
      <protection locked="0"/>
    </xf>
    <xf numFmtId="0" fontId="22" fillId="0" borderId="0" xfId="98" applyFont="1" applyAlignment="1">
      <alignment horizontal="center" vertical="center"/>
    </xf>
    <xf numFmtId="168" fontId="7" fillId="0" borderId="0" xfId="98" applyNumberFormat="1" applyAlignment="1">
      <alignment vertical="center"/>
    </xf>
    <xf numFmtId="0" fontId="7" fillId="0" borderId="4" xfId="98" applyBorder="1"/>
    <xf numFmtId="0" fontId="4" fillId="0" borderId="0" xfId="98" applyFont="1" applyAlignment="1">
      <alignment horizontal="center"/>
    </xf>
    <xf numFmtId="0" fontId="24" fillId="0" borderId="0" xfId="80" applyFont="1" applyAlignment="1">
      <alignment horizontal="right"/>
    </xf>
    <xf numFmtId="0" fontId="3" fillId="0" borderId="0" xfId="98" applyFont="1" applyAlignment="1">
      <alignment horizontal="centerContinuous"/>
    </xf>
    <xf numFmtId="0" fontId="5" fillId="0" borderId="0" xfId="98" applyFont="1" applyAlignment="1">
      <alignment horizontal="centerContinuous"/>
    </xf>
    <xf numFmtId="49" fontId="2" fillId="0" borderId="1" xfId="98" quotePrefix="1" applyNumberFormat="1" applyFont="1" applyBorder="1" applyAlignment="1" applyProtection="1">
      <alignment horizontal="center"/>
      <protection locked="0"/>
    </xf>
    <xf numFmtId="0" fontId="2" fillId="0" borderId="0" xfId="98" applyFont="1" applyAlignment="1">
      <alignment horizontal="center"/>
    </xf>
    <xf numFmtId="0" fontId="2" fillId="0" borderId="1" xfId="98" applyFont="1" applyBorder="1" applyAlignment="1" applyProtection="1">
      <alignment horizontal="center"/>
      <protection locked="0"/>
    </xf>
    <xf numFmtId="168" fontId="2" fillId="0" borderId="1" xfId="98" applyNumberFormat="1" applyFont="1" applyBorder="1" applyProtection="1">
      <protection locked="0"/>
    </xf>
    <xf numFmtId="49" fontId="2" fillId="0" borderId="1" xfId="98" applyNumberFormat="1" applyFont="1" applyBorder="1" applyAlignment="1" applyProtection="1">
      <alignment horizontal="center"/>
      <protection locked="0"/>
    </xf>
    <xf numFmtId="0" fontId="2" fillId="0" borderId="0" xfId="98" applyFont="1" applyAlignment="1" applyProtection="1">
      <alignment horizontal="center"/>
      <protection locked="0"/>
    </xf>
    <xf numFmtId="0" fontId="5" fillId="0" borderId="0" xfId="98" applyFont="1"/>
    <xf numFmtId="0" fontId="4" fillId="0" borderId="0" xfId="98" applyFont="1"/>
    <xf numFmtId="168" fontId="2" fillId="0" borderId="0" xfId="98" applyNumberFormat="1" applyFont="1" applyProtection="1">
      <protection locked="0"/>
    </xf>
    <xf numFmtId="168" fontId="2" fillId="0" borderId="0" xfId="98" applyNumberFormat="1" applyFont="1"/>
    <xf numFmtId="0" fontId="2" fillId="0" borderId="0" xfId="98" applyFont="1" applyProtection="1">
      <protection hidden="1"/>
    </xf>
    <xf numFmtId="0" fontId="2" fillId="0" borderId="0" xfId="98" applyFont="1" applyAlignment="1" applyProtection="1">
      <alignment vertical="center"/>
      <protection hidden="1"/>
    </xf>
    <xf numFmtId="0" fontId="72" fillId="0" borderId="0" xfId="0" applyFont="1"/>
    <xf numFmtId="0" fontId="71" fillId="0" borderId="0" xfId="0" applyFont="1"/>
    <xf numFmtId="0" fontId="73" fillId="0" borderId="0" xfId="0" applyFont="1"/>
    <xf numFmtId="0" fontId="74" fillId="0" borderId="0" xfId="0" applyFont="1"/>
    <xf numFmtId="0" fontId="71" fillId="0" borderId="0" xfId="0" applyFont="1" applyProtection="1">
      <protection locked="0"/>
    </xf>
    <xf numFmtId="0" fontId="75" fillId="0" borderId="0" xfId="0" applyFont="1"/>
    <xf numFmtId="0" fontId="33" fillId="0" borderId="0" xfId="0" applyFont="1"/>
    <xf numFmtId="0" fontId="77" fillId="0" borderId="0" xfId="0" applyFont="1"/>
    <xf numFmtId="0" fontId="71" fillId="0" borderId="0" xfId="0" applyFont="1" applyAlignment="1">
      <alignment horizontal="center"/>
    </xf>
    <xf numFmtId="0" fontId="76" fillId="0" borderId="0" xfId="0" applyFont="1" applyAlignment="1">
      <alignment horizontal="center"/>
    </xf>
    <xf numFmtId="0" fontId="76" fillId="0" borderId="0" xfId="0" applyFont="1" applyAlignment="1" applyProtection="1">
      <alignment horizontal="center"/>
      <protection hidden="1"/>
    </xf>
    <xf numFmtId="0" fontId="77" fillId="0" borderId="0" xfId="0" applyFont="1" applyProtection="1">
      <protection hidden="1"/>
    </xf>
    <xf numFmtId="0" fontId="71" fillId="0" borderId="0" xfId="0" applyFont="1" applyProtection="1">
      <protection hidden="1"/>
    </xf>
    <xf numFmtId="0" fontId="33" fillId="0" borderId="6" xfId="0" applyFont="1" applyBorder="1"/>
    <xf numFmtId="0" fontId="71" fillId="0" borderId="4" xfId="0" applyFont="1" applyBorder="1"/>
    <xf numFmtId="167" fontId="76" fillId="0" borderId="0" xfId="0" applyNumberFormat="1" applyFont="1" applyAlignment="1" applyProtection="1">
      <alignment horizontal="center"/>
      <protection hidden="1"/>
    </xf>
    <xf numFmtId="0" fontId="78" fillId="0" borderId="0" xfId="0" applyFont="1" applyProtection="1">
      <protection hidden="1"/>
    </xf>
    <xf numFmtId="167" fontId="71" fillId="0" borderId="0" xfId="0" applyNumberFormat="1" applyFont="1"/>
    <xf numFmtId="0" fontId="80" fillId="0" borderId="5" xfId="0" applyFont="1" applyBorder="1" applyAlignment="1">
      <alignment horizontal="center"/>
    </xf>
    <xf numFmtId="0" fontId="80" fillId="0" borderId="6" xfId="0" applyFont="1" applyBorder="1" applyAlignment="1">
      <alignment horizontal="center" wrapText="1"/>
    </xf>
    <xf numFmtId="0" fontId="24" fillId="0" borderId="6" xfId="0" applyFont="1" applyBorder="1" applyAlignment="1">
      <alignment horizontal="center" wrapText="1"/>
    </xf>
    <xf numFmtId="0" fontId="24" fillId="0" borderId="5" xfId="0" applyFont="1" applyBorder="1" applyAlignment="1">
      <alignment horizontal="center"/>
    </xf>
    <xf numFmtId="0" fontId="71" fillId="0" borderId="5" xfId="82" applyFont="1" applyBorder="1" applyAlignment="1" applyProtection="1">
      <alignment horizontal="center"/>
      <protection locked="0"/>
    </xf>
    <xf numFmtId="0" fontId="71" fillId="3" borderId="6" xfId="82" applyFont="1" applyFill="1" applyBorder="1" applyAlignment="1">
      <alignment horizontal="center"/>
    </xf>
    <xf numFmtId="0" fontId="77" fillId="0" borderId="6" xfId="82" applyFont="1" applyBorder="1" applyAlignment="1">
      <alignment horizontal="center"/>
    </xf>
    <xf numFmtId="0" fontId="76" fillId="0" borderId="5" xfId="53" applyFont="1" applyBorder="1" applyAlignment="1" applyProtection="1">
      <alignment horizontal="center"/>
    </xf>
    <xf numFmtId="0" fontId="17" fillId="0" borderId="0" xfId="53" applyAlignment="1" applyProtection="1"/>
    <xf numFmtId="0" fontId="17" fillId="0" borderId="0" xfId="53" applyAlignment="1" applyProtection="1">
      <protection hidden="1"/>
    </xf>
    <xf numFmtId="0" fontId="2" fillId="0" borderId="0" xfId="0" applyFont="1"/>
    <xf numFmtId="49" fontId="9" fillId="0" borderId="0" xfId="0" applyNumberFormat="1" applyFont="1" applyAlignment="1" applyProtection="1">
      <alignment horizontal="center"/>
      <protection hidden="1"/>
    </xf>
    <xf numFmtId="0" fontId="2" fillId="0" borderId="0" xfId="0" applyFont="1" applyAlignment="1">
      <alignment horizontal="center"/>
    </xf>
    <xf numFmtId="0" fontId="3" fillId="3" borderId="0" xfId="0" applyFont="1" applyFill="1" applyAlignment="1">
      <alignment horizontal="center"/>
    </xf>
    <xf numFmtId="49" fontId="81" fillId="0" borderId="0" xfId="0" applyNumberFormat="1" applyFont="1"/>
    <xf numFmtId="49" fontId="33" fillId="0" borderId="0" xfId="0" applyNumberFormat="1" applyFont="1"/>
    <xf numFmtId="0" fontId="33" fillId="0" borderId="0" xfId="0" applyFont="1" applyAlignment="1">
      <alignment horizontal="center"/>
    </xf>
    <xf numFmtId="0" fontId="81" fillId="0" borderId="0" xfId="0" applyFont="1"/>
    <xf numFmtId="0" fontId="82" fillId="0" borderId="0" xfId="0" applyFont="1"/>
    <xf numFmtId="0" fontId="33" fillId="0" borderId="0" xfId="82" applyFont="1"/>
    <xf numFmtId="0" fontId="3" fillId="3" borderId="5" xfId="0" applyFont="1" applyFill="1" applyBorder="1" applyAlignment="1">
      <alignment horizontal="left"/>
    </xf>
    <xf numFmtId="0" fontId="2" fillId="0" borderId="28" xfId="0" applyFont="1" applyBorder="1"/>
    <xf numFmtId="0" fontId="2" fillId="0" borderId="1" xfId="0" applyFont="1" applyBorder="1"/>
    <xf numFmtId="0" fontId="2" fillId="0" borderId="25" xfId="0" applyFont="1" applyBorder="1"/>
    <xf numFmtId="0" fontId="33" fillId="0" borderId="26" xfId="0" applyFont="1" applyBorder="1" applyAlignment="1">
      <alignment horizontal="center"/>
    </xf>
    <xf numFmtId="0" fontId="2" fillId="0" borderId="26" xfId="0" applyFont="1" applyBorder="1"/>
    <xf numFmtId="0" fontId="2" fillId="0" borderId="29" xfId="0" applyFont="1" applyBorder="1"/>
    <xf numFmtId="0" fontId="4" fillId="0" borderId="9" xfId="100" applyFont="1" applyBorder="1" applyAlignment="1">
      <alignment horizontal="center"/>
    </xf>
    <xf numFmtId="0" fontId="2" fillId="0" borderId="10" xfId="100" applyFont="1" applyBorder="1"/>
    <xf numFmtId="0" fontId="4" fillId="0" borderId="10" xfId="100" applyFont="1" applyBorder="1" applyAlignment="1">
      <alignment horizontal="center"/>
    </xf>
    <xf numFmtId="0" fontId="4" fillId="0" borderId="11" xfId="100" applyFont="1" applyBorder="1" applyAlignment="1">
      <alignment horizontal="center"/>
    </xf>
    <xf numFmtId="0" fontId="4" fillId="0" borderId="12" xfId="100" applyFont="1" applyBorder="1" applyAlignment="1">
      <alignment horizontal="center"/>
    </xf>
    <xf numFmtId="0" fontId="2" fillId="0" borderId="33" xfId="100" applyFont="1" applyBorder="1" applyProtection="1">
      <protection locked="0"/>
    </xf>
    <xf numFmtId="0" fontId="2" fillId="0" borderId="34" xfId="100" applyFont="1" applyBorder="1" applyAlignment="1" applyProtection="1">
      <alignment horizontal="center"/>
      <protection locked="0"/>
    </xf>
    <xf numFmtId="0" fontId="7" fillId="0" borderId="11" xfId="100" applyBorder="1"/>
    <xf numFmtId="0" fontId="7" fillId="0" borderId="2" xfId="100" applyBorder="1"/>
    <xf numFmtId="0" fontId="7" fillId="0" borderId="12" xfId="100" applyBorder="1"/>
    <xf numFmtId="0" fontId="21" fillId="0" borderId="11" xfId="100" applyFont="1" applyBorder="1"/>
    <xf numFmtId="0" fontId="21" fillId="0" borderId="2" xfId="100" applyFont="1" applyBorder="1"/>
    <xf numFmtId="0" fontId="2" fillId="37" borderId="33" xfId="100" quotePrefix="1" applyFont="1" applyFill="1" applyBorder="1" applyAlignment="1">
      <alignment horizontal="center"/>
    </xf>
    <xf numFmtId="0" fontId="2" fillId="37" borderId="34" xfId="100" applyFont="1" applyFill="1" applyBorder="1" applyAlignment="1">
      <alignment horizontal="center"/>
    </xf>
    <xf numFmtId="0" fontId="2" fillId="37" borderId="33" xfId="100" applyFont="1" applyFill="1" applyBorder="1"/>
    <xf numFmtId="168" fontId="2" fillId="37" borderId="1" xfId="100" applyNumberFormat="1" applyFont="1" applyFill="1" applyBorder="1"/>
    <xf numFmtId="0" fontId="2" fillId="37" borderId="1" xfId="100" applyFont="1" applyFill="1" applyBorder="1"/>
    <xf numFmtId="49" fontId="2" fillId="0" borderId="33" xfId="98" quotePrefix="1" applyNumberFormat="1" applyFont="1" applyBorder="1" applyAlignment="1" applyProtection="1">
      <alignment horizontal="center"/>
      <protection locked="0"/>
    </xf>
    <xf numFmtId="0" fontId="2" fillId="37" borderId="0" xfId="100" applyFont="1" applyFill="1"/>
    <xf numFmtId="0" fontId="2" fillId="0" borderId="0" xfId="100" applyFont="1" applyProtection="1">
      <protection locked="0"/>
    </xf>
    <xf numFmtId="0" fontId="4" fillId="0" borderId="35" xfId="102" applyFont="1" applyBorder="1" applyAlignment="1">
      <alignment horizontal="centerContinuous"/>
    </xf>
    <xf numFmtId="0" fontId="2" fillId="0" borderId="35" xfId="102" applyFont="1" applyBorder="1" applyAlignment="1">
      <alignment horizontal="centerContinuous"/>
    </xf>
    <xf numFmtId="0" fontId="2" fillId="0" borderId="0" xfId="102" applyFont="1" applyAlignment="1">
      <alignment horizontal="centerContinuous"/>
    </xf>
    <xf numFmtId="0" fontId="4" fillId="0" borderId="0" xfId="102" applyFont="1" applyAlignment="1">
      <alignment horizontal="centerContinuous"/>
    </xf>
    <xf numFmtId="0" fontId="4" fillId="0" borderId="2" xfId="102" applyFont="1" applyBorder="1" applyAlignment="1">
      <alignment horizontal="center"/>
    </xf>
    <xf numFmtId="0" fontId="4" fillId="0" borderId="0" xfId="102" applyFont="1" applyAlignment="1">
      <alignment horizontal="center"/>
    </xf>
    <xf numFmtId="0" fontId="2" fillId="0" borderId="0" xfId="102" applyFont="1"/>
    <xf numFmtId="0" fontId="2" fillId="37" borderId="0" xfId="100" applyFont="1" applyFill="1" applyAlignment="1">
      <alignment horizontal="center"/>
    </xf>
    <xf numFmtId="0" fontId="2" fillId="0" borderId="4" xfId="100" applyFont="1" applyBorder="1" applyProtection="1">
      <protection locked="0"/>
    </xf>
    <xf numFmtId="0" fontId="2" fillId="37" borderId="31" xfId="100" applyFont="1" applyFill="1" applyBorder="1" applyAlignment="1">
      <alignment horizontal="center"/>
    </xf>
    <xf numFmtId="0" fontId="83" fillId="0" borderId="0" xfId="100" applyFont="1"/>
    <xf numFmtId="0" fontId="2" fillId="0" borderId="0" xfId="98" applyFont="1" applyAlignment="1" applyProtection="1">
      <alignment horizontal="left" vertical="top" shrinkToFit="1"/>
      <protection locked="0"/>
    </xf>
    <xf numFmtId="49" fontId="9" fillId="38" borderId="0" xfId="0" applyNumberFormat="1" applyFont="1" applyFill="1" applyAlignment="1" applyProtection="1">
      <alignment horizontal="center"/>
      <protection hidden="1"/>
    </xf>
    <xf numFmtId="0" fontId="9" fillId="38" borderId="0" xfId="0" applyFont="1" applyFill="1" applyProtection="1">
      <protection hidden="1"/>
    </xf>
    <xf numFmtId="0" fontId="9" fillId="38" borderId="0" xfId="0" applyFont="1" applyFill="1" applyAlignment="1" applyProtection="1">
      <alignment horizontal="left"/>
      <protection hidden="1"/>
    </xf>
    <xf numFmtId="0" fontId="29" fillId="38" borderId="0" xfId="0" applyFont="1" applyFill="1" applyProtection="1">
      <protection hidden="1"/>
    </xf>
    <xf numFmtId="0" fontId="25" fillId="38" borderId="0" xfId="0" applyFont="1" applyFill="1" applyProtection="1">
      <protection hidden="1"/>
    </xf>
    <xf numFmtId="0" fontId="9" fillId="38" borderId="0" xfId="0" applyFont="1" applyFill="1" applyAlignment="1" applyProtection="1">
      <alignment horizontal="left" indent="2"/>
      <protection hidden="1"/>
    </xf>
    <xf numFmtId="0" fontId="8" fillId="0" borderId="0" xfId="0" applyFont="1" applyFill="1" applyAlignment="1" applyProtection="1">
      <alignment horizontal="center"/>
      <protection hidden="1"/>
    </xf>
    <xf numFmtId="0" fontId="26" fillId="0" borderId="0" xfId="53" applyFont="1" applyFill="1" applyAlignment="1" applyProtection="1">
      <alignment horizontal="center"/>
      <protection hidden="1"/>
    </xf>
    <xf numFmtId="0" fontId="20" fillId="0" borderId="0" xfId="0" applyFont="1" applyFill="1" applyAlignment="1" applyProtection="1">
      <alignment horizontal="center" wrapText="1"/>
      <protection hidden="1"/>
    </xf>
    <xf numFmtId="0" fontId="20" fillId="0" borderId="0" xfId="0" applyFont="1" applyFill="1" applyAlignment="1" applyProtection="1">
      <alignment horizontal="center"/>
      <protection hidden="1"/>
    </xf>
    <xf numFmtId="0" fontId="9" fillId="0" borderId="0" xfId="0" applyFont="1" applyFill="1" applyAlignment="1" applyProtection="1">
      <alignment horizontal="left"/>
      <protection hidden="1"/>
    </xf>
    <xf numFmtId="0" fontId="4" fillId="0" borderId="0" xfId="102" applyFont="1" applyBorder="1" applyAlignment="1">
      <alignment horizontal="centerContinuous"/>
    </xf>
    <xf numFmtId="0" fontId="2" fillId="0" borderId="0" xfId="102" applyFont="1" applyBorder="1" applyAlignment="1">
      <alignment horizontal="centerContinuous"/>
    </xf>
    <xf numFmtId="0" fontId="9" fillId="0" borderId="0" xfId="0" applyFont="1" applyFill="1" applyAlignment="1" applyProtection="1">
      <alignment wrapText="1"/>
      <protection hidden="1"/>
    </xf>
    <xf numFmtId="0" fontId="9" fillId="0" borderId="0" xfId="0" applyFont="1" applyFill="1" applyProtection="1">
      <protection hidden="1"/>
    </xf>
    <xf numFmtId="0" fontId="2" fillId="0" borderId="27" xfId="0" applyFont="1" applyFill="1" applyBorder="1"/>
    <xf numFmtId="0" fontId="17" fillId="0" borderId="0" xfId="53" applyAlignment="1" applyProtection="1">
      <alignment horizontal="left" vertical="center" indent="1"/>
    </xf>
    <xf numFmtId="0" fontId="3" fillId="0" borderId="0" xfId="0" applyFont="1" applyAlignment="1">
      <alignment horizontal="center"/>
    </xf>
    <xf numFmtId="0" fontId="69" fillId="0" borderId="0" xfId="96" applyFont="1" applyAlignment="1">
      <alignment horizontal="left" vertical="center" wrapText="1"/>
    </xf>
    <xf numFmtId="0" fontId="69" fillId="0" borderId="0" xfId="96" applyFont="1" applyAlignment="1">
      <alignment horizontal="left" vertical="top" wrapText="1"/>
    </xf>
    <xf numFmtId="0" fontId="69" fillId="0" borderId="0" xfId="96" applyFont="1" applyAlignment="1">
      <alignment horizontal="left" wrapText="1"/>
    </xf>
    <xf numFmtId="0" fontId="68" fillId="0" borderId="0" xfId="96" applyFont="1" applyAlignment="1">
      <alignment horizontal="center"/>
    </xf>
    <xf numFmtId="0" fontId="68" fillId="0" borderId="14" xfId="96" applyFont="1" applyBorder="1" applyAlignment="1">
      <alignment horizontal="left" vertical="center" wrapText="1"/>
    </xf>
    <xf numFmtId="0" fontId="70" fillId="0" borderId="7" xfId="96" applyFont="1" applyBorder="1" applyAlignment="1">
      <alignment horizontal="left" vertical="center" wrapText="1"/>
    </xf>
    <xf numFmtId="0" fontId="70" fillId="0" borderId="8" xfId="96" applyFont="1" applyBorder="1" applyAlignment="1">
      <alignment horizontal="left" vertical="center" wrapText="1"/>
    </xf>
    <xf numFmtId="0" fontId="70" fillId="0" borderId="9" xfId="96" applyFont="1" applyBorder="1" applyAlignment="1">
      <alignment horizontal="left" vertical="center" wrapText="1"/>
    </xf>
    <xf numFmtId="0" fontId="70" fillId="0" borderId="0" xfId="96" applyFont="1" applyAlignment="1">
      <alignment horizontal="left" vertical="center" wrapText="1"/>
    </xf>
    <xf numFmtId="0" fontId="70" fillId="0" borderId="10" xfId="96" applyFont="1" applyBorder="1" applyAlignment="1">
      <alignment horizontal="left" vertical="center" wrapText="1"/>
    </xf>
    <xf numFmtId="0" fontId="70" fillId="0" borderId="11" xfId="96" applyFont="1" applyBorder="1" applyAlignment="1">
      <alignment horizontal="left" vertical="center" wrapText="1"/>
    </xf>
    <xf numFmtId="0" fontId="70" fillId="0" borderId="2" xfId="96" applyFont="1" applyBorder="1" applyAlignment="1">
      <alignment horizontal="left" vertical="center" wrapText="1"/>
    </xf>
    <xf numFmtId="0" fontId="70" fillId="0" borderId="12" xfId="96" applyFont="1" applyBorder="1" applyAlignment="1">
      <alignment horizontal="left" vertical="center" wrapText="1"/>
    </xf>
    <xf numFmtId="0" fontId="33" fillId="0" borderId="6" xfId="0" applyFont="1" applyBorder="1"/>
    <xf numFmtId="0" fontId="71" fillId="0" borderId="4" xfId="0" applyFont="1" applyBorder="1"/>
    <xf numFmtId="0" fontId="76" fillId="0" borderId="1" xfId="0" applyFont="1" applyBorder="1" applyAlignment="1" applyProtection="1">
      <alignment horizontal="center"/>
      <protection locked="0"/>
    </xf>
    <xf numFmtId="0" fontId="76" fillId="0" borderId="4" xfId="0" applyFont="1" applyBorder="1" applyAlignment="1">
      <alignment horizontal="center"/>
    </xf>
    <xf numFmtId="0" fontId="76" fillId="0" borderId="13" xfId="0" applyFont="1" applyBorder="1" applyAlignment="1">
      <alignment horizontal="center"/>
    </xf>
    <xf numFmtId="0" fontId="79" fillId="5" borderId="6" xfId="0" applyFont="1" applyFill="1" applyBorder="1" applyAlignment="1">
      <alignment horizontal="center"/>
    </xf>
    <xf numFmtId="0" fontId="79" fillId="5" borderId="4" xfId="0" applyFont="1" applyFill="1" applyBorder="1" applyAlignment="1">
      <alignment horizontal="center"/>
    </xf>
    <xf numFmtId="0" fontId="79" fillId="5" borderId="13" xfId="0" applyFont="1" applyFill="1" applyBorder="1" applyAlignment="1">
      <alignment horizontal="center"/>
    </xf>
    <xf numFmtId="0" fontId="37" fillId="0" borderId="0" xfId="0" applyFont="1" applyAlignment="1">
      <alignment horizontal="left"/>
    </xf>
    <xf numFmtId="0" fontId="2" fillId="0" borderId="0" xfId="0" applyFont="1"/>
    <xf numFmtId="0" fontId="37" fillId="0" borderId="0" xfId="53" applyFont="1" applyAlignment="1" applyProtection="1"/>
    <xf numFmtId="0" fontId="39" fillId="0" borderId="0" xfId="0" applyFont="1" applyAlignment="1">
      <alignment horizontal="right"/>
    </xf>
    <xf numFmtId="0" fontId="24" fillId="0" borderId="5" xfId="0" applyFont="1" applyBorder="1" applyAlignment="1">
      <alignment horizontal="center"/>
    </xf>
    <xf numFmtId="0" fontId="76" fillId="0" borderId="0" xfId="0" applyFont="1" applyAlignment="1">
      <alignment horizontal="center"/>
    </xf>
    <xf numFmtId="0" fontId="17" fillId="0" borderId="4" xfId="53" applyBorder="1" applyAlignment="1">
      <alignment horizontal="center"/>
      <protection locked="0"/>
    </xf>
    <xf numFmtId="0" fontId="76" fillId="0" borderId="4" xfId="0" applyFont="1" applyBorder="1" applyAlignment="1" applyProtection="1">
      <alignment horizontal="center"/>
      <protection locked="0"/>
    </xf>
    <xf numFmtId="0" fontId="76" fillId="0" borderId="13" xfId="0" applyFont="1" applyBorder="1" applyAlignment="1" applyProtection="1">
      <alignment horizontal="center"/>
      <protection locked="0"/>
    </xf>
    <xf numFmtId="0" fontId="27" fillId="0" borderId="6" xfId="53" applyFont="1" applyBorder="1" applyAlignment="1" applyProtection="1"/>
    <xf numFmtId="0" fontId="27" fillId="0" borderId="4" xfId="53" applyFont="1" applyBorder="1" applyAlignment="1" applyProtection="1"/>
    <xf numFmtId="0" fontId="27" fillId="0" borderId="13" xfId="53" applyFont="1" applyBorder="1" applyAlignment="1" applyProtection="1"/>
    <xf numFmtId="0" fontId="4" fillId="0" borderId="30" xfId="100" applyFont="1" applyBorder="1" applyAlignment="1">
      <alignment horizontal="center"/>
    </xf>
    <xf numFmtId="0" fontId="4" fillId="0" borderId="31" xfId="100" applyFont="1" applyBorder="1" applyAlignment="1">
      <alignment horizontal="center"/>
    </xf>
    <xf numFmtId="0" fontId="4" fillId="0" borderId="32" xfId="100" applyFont="1" applyBorder="1" applyAlignment="1">
      <alignment horizontal="center"/>
    </xf>
    <xf numFmtId="0" fontId="2" fillId="0" borderId="4" xfId="100" applyFont="1" applyBorder="1" applyAlignment="1" applyProtection="1">
      <alignment horizontal="left"/>
      <protection locked="0"/>
    </xf>
    <xf numFmtId="0" fontId="3" fillId="0" borderId="0" xfId="81" applyFont="1" applyAlignment="1">
      <alignment horizontal="center" vertical="center"/>
    </xf>
    <xf numFmtId="0" fontId="2" fillId="0" borderId="4" xfId="101" applyFont="1" applyBorder="1" applyAlignment="1">
      <alignment horizontal="left" shrinkToFit="1"/>
    </xf>
    <xf numFmtId="0" fontId="26" fillId="0" borderId="0" xfId="53" applyFont="1" applyAlignment="1" applyProtection="1">
      <alignment horizontal="center"/>
    </xf>
    <xf numFmtId="0" fontId="3" fillId="0" borderId="0" xfId="100" applyFont="1" applyAlignment="1">
      <alignment horizontal="center"/>
    </xf>
    <xf numFmtId="0" fontId="2" fillId="0" borderId="1" xfId="99" applyFont="1" applyBorder="1" applyAlignment="1" applyProtection="1">
      <alignment horizontal="left" vertical="top" shrinkToFit="1"/>
      <protection locked="0"/>
    </xf>
    <xf numFmtId="0" fontId="2" fillId="0" borderId="4" xfId="101" applyFont="1" applyBorder="1" applyAlignment="1" applyProtection="1">
      <alignment horizontal="left" vertical="top" shrinkToFit="1"/>
      <protection locked="0"/>
    </xf>
    <xf numFmtId="0" fontId="3" fillId="0" borderId="0" xfId="98" applyFont="1" applyAlignment="1">
      <alignment horizontal="center"/>
    </xf>
    <xf numFmtId="0" fontId="26" fillId="0" borderId="0" xfId="55" applyFont="1" applyAlignment="1" applyProtection="1">
      <alignment horizontal="center"/>
    </xf>
    <xf numFmtId="0" fontId="4" fillId="0" borderId="2" xfId="98" applyFont="1" applyBorder="1" applyAlignment="1">
      <alignment horizontal="center"/>
    </xf>
    <xf numFmtId="0" fontId="3" fillId="0" borderId="0" xfId="80" applyFont="1" applyAlignment="1">
      <alignment horizontal="center"/>
    </xf>
    <xf numFmtId="0" fontId="22" fillId="0" borderId="0" xfId="98" applyFont="1" applyAlignment="1">
      <alignment horizontal="center" vertical="center"/>
    </xf>
    <xf numFmtId="0" fontId="67" fillId="0" borderId="0" xfId="98" applyFont="1" applyAlignment="1">
      <alignment horizontal="center" vertical="center"/>
    </xf>
    <xf numFmtId="0" fontId="2" fillId="0" borderId="4" xfId="98" applyFont="1" applyBorder="1" applyAlignment="1" applyProtection="1">
      <alignment horizontal="left" vertical="top" shrinkToFit="1"/>
      <protection locked="0"/>
    </xf>
    <xf numFmtId="0" fontId="2" fillId="0" borderId="1" xfId="98" applyFont="1" applyBorder="1" applyAlignment="1">
      <alignment horizontal="left" shrinkToFit="1"/>
    </xf>
    <xf numFmtId="0" fontId="2" fillId="0" borderId="4" xfId="98" applyFont="1" applyBorder="1" applyAlignment="1">
      <alignment shrinkToFit="1"/>
    </xf>
    <xf numFmtId="0" fontId="2" fillId="0" borderId="4" xfId="98" applyFont="1" applyBorder="1" applyAlignment="1">
      <alignment horizontal="center" shrinkToFit="1"/>
    </xf>
    <xf numFmtId="0" fontId="18" fillId="0" borderId="6" xfId="0" applyFont="1" applyBorder="1" applyAlignment="1" applyProtection="1">
      <alignment horizontal="center"/>
      <protection hidden="1"/>
    </xf>
    <xf numFmtId="0" fontId="18" fillId="0" borderId="13" xfId="0" applyFont="1" applyBorder="1" applyAlignment="1" applyProtection="1">
      <alignment horizontal="center"/>
      <protection hidden="1"/>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1A000000}"/>
    <cellStyle name="Check Cell" xfId="28" builtinId="23" customBuiltin="1"/>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Comma 3 2" xfId="33" xr:uid="{00000000-0005-0000-0000-000020000000}"/>
    <cellStyle name="Comma 4" xfId="34" xr:uid="{00000000-0005-0000-0000-000021000000}"/>
    <cellStyle name="Comma 7" xfId="35" xr:uid="{00000000-0005-0000-0000-000022000000}"/>
    <cellStyle name="Comma 8" xfId="36" xr:uid="{00000000-0005-0000-0000-000023000000}"/>
    <cellStyle name="Currency 2" xfId="37" xr:uid="{00000000-0005-0000-0000-000024000000}"/>
    <cellStyle name="Currency 3" xfId="38" xr:uid="{00000000-0005-0000-0000-000025000000}"/>
    <cellStyle name="Exhibit No." xfId="39" xr:uid="{00000000-0005-0000-0000-000026000000}"/>
    <cellStyle name="Exhibit No. 2" xfId="40" xr:uid="{00000000-0005-0000-0000-000027000000}"/>
    <cellStyle name="Exhibit No. 3" xfId="41" xr:uid="{00000000-0005-0000-0000-000028000000}"/>
    <cellStyle name="Explanatory Text" xfId="42" builtinId="53"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customBuiltin="1"/>
    <cellStyle name="HeadStateofNC" xfId="48" xr:uid="{00000000-0005-0000-0000-00002F000000}"/>
    <cellStyle name="HeadStateofNC 2" xfId="49" xr:uid="{00000000-0005-0000-0000-000030000000}"/>
    <cellStyle name="HeadTitles" xfId="50" xr:uid="{00000000-0005-0000-0000-000031000000}"/>
    <cellStyle name="HeadTitles 2" xfId="51" xr:uid="{00000000-0005-0000-0000-000032000000}"/>
    <cellStyle name="HeadYE_Date" xfId="52" xr:uid="{00000000-0005-0000-0000-000033000000}"/>
    <cellStyle name="Hyperlink" xfId="53" builtinId="8"/>
    <cellStyle name="Hyperlink 2" xfId="54" xr:uid="{00000000-0005-0000-0000-000035000000}"/>
    <cellStyle name="Hyperlink 2 2" xfId="55" xr:uid="{00000000-0005-0000-0000-000036000000}"/>
    <cellStyle name="Hyperlink 2 3" xfId="56" xr:uid="{00000000-0005-0000-0000-000037000000}"/>
    <cellStyle name="Hyperlink 3" xfId="57" xr:uid="{00000000-0005-0000-0000-000038000000}"/>
    <cellStyle name="Hyperlink 4" xfId="97" xr:uid="{00000000-0005-0000-0000-000039000000}"/>
    <cellStyle name="Input" xfId="58" builtinId="20" customBuiltin="1"/>
    <cellStyle name="Linked Cell" xfId="59" builtinId="24" customBuiltin="1"/>
    <cellStyle name="Neutral" xfId="60" builtinId="28" customBuiltin="1"/>
    <cellStyle name="Normal" xfId="0" builtinId="0"/>
    <cellStyle name="Normal 2" xfId="61" xr:uid="{00000000-0005-0000-0000-00003E000000}"/>
    <cellStyle name="Normal 2 2" xfId="62" xr:uid="{00000000-0005-0000-0000-00003F000000}"/>
    <cellStyle name="Normal 2 2 2" xfId="63" xr:uid="{00000000-0005-0000-0000-000040000000}"/>
    <cellStyle name="Normal 2 3" xfId="64" xr:uid="{00000000-0005-0000-0000-000041000000}"/>
    <cellStyle name="Normal 3" xfId="65" xr:uid="{00000000-0005-0000-0000-000042000000}"/>
    <cellStyle name="Normal 3 2" xfId="66" xr:uid="{00000000-0005-0000-0000-000043000000}"/>
    <cellStyle name="Normal 3 3" xfId="67" xr:uid="{00000000-0005-0000-0000-000044000000}"/>
    <cellStyle name="Normal 3 4" xfId="68" xr:uid="{00000000-0005-0000-0000-000045000000}"/>
    <cellStyle name="Normal 4" xfId="69" xr:uid="{00000000-0005-0000-0000-000046000000}"/>
    <cellStyle name="Normal 5" xfId="70" xr:uid="{00000000-0005-0000-0000-000047000000}"/>
    <cellStyle name="Normal 5 2" xfId="71" xr:uid="{00000000-0005-0000-0000-000048000000}"/>
    <cellStyle name="Normal 5 3" xfId="72" xr:uid="{00000000-0005-0000-0000-000049000000}"/>
    <cellStyle name="Normal 5 4" xfId="73" xr:uid="{00000000-0005-0000-0000-00004A000000}"/>
    <cellStyle name="Normal 6" xfId="74" xr:uid="{00000000-0005-0000-0000-00004B000000}"/>
    <cellStyle name="Normal 6 2" xfId="75" xr:uid="{00000000-0005-0000-0000-00004C000000}"/>
    <cellStyle name="Normal 7" xfId="96" xr:uid="{00000000-0005-0000-0000-00004D000000}"/>
    <cellStyle name="Normal_a3p08" xfId="76" xr:uid="{00000000-0005-0000-0000-00004E000000}"/>
    <cellStyle name="Normal_a4p05" xfId="77" xr:uid="{00000000-0005-0000-0000-00004F000000}"/>
    <cellStyle name="Normal_a5p09" xfId="102" xr:uid="{83A240FE-324F-47CF-AE77-08DF6D91875E}"/>
    <cellStyle name="Normal_a7p01" xfId="78" xr:uid="{00000000-0005-0000-0000-000050000000}"/>
    <cellStyle name="Normal_a7p02" xfId="79" xr:uid="{00000000-0005-0000-0000-000051000000}"/>
    <cellStyle name="Normal_a7p05" xfId="80" xr:uid="{00000000-0005-0000-0000-000052000000}"/>
    <cellStyle name="Normal_a7p07" xfId="99" xr:uid="{00000000-0005-0000-0000-000053000000}"/>
    <cellStyle name="Normal_a7p08" xfId="98" xr:uid="{00000000-0005-0000-0000-000054000000}"/>
    <cellStyle name="Normal_a7p09" xfId="101" xr:uid="{00000000-0005-0000-0000-000055000000}"/>
    <cellStyle name="Normal_a7p10" xfId="100" xr:uid="{00000000-0005-0000-0000-000056000000}"/>
    <cellStyle name="Normal_CmCoExcl" xfId="81" xr:uid="{00000000-0005-0000-0000-000057000000}"/>
    <cellStyle name="Normal_UnivExcl" xfId="82" xr:uid="{00000000-0005-0000-0000-000058000000}"/>
    <cellStyle name="Note 2" xfId="83" xr:uid="{00000000-0005-0000-0000-000059000000}"/>
    <cellStyle name="Number$ -" xfId="84" xr:uid="{00000000-0005-0000-0000-00005A000000}"/>
    <cellStyle name="Number-no $ -" xfId="85" xr:uid="{00000000-0005-0000-0000-00005B000000}"/>
    <cellStyle name="NumberTotal$ -" xfId="86" xr:uid="{00000000-0005-0000-0000-00005C000000}"/>
    <cellStyle name="NumberTotal-no $ -" xfId="87" xr:uid="{00000000-0005-0000-0000-00005D000000}"/>
    <cellStyle name="NumNo$" xfId="88" xr:uid="{00000000-0005-0000-0000-00005E000000}"/>
    <cellStyle name="NumTotD" xfId="89" xr:uid="{00000000-0005-0000-0000-00005F000000}"/>
    <cellStyle name="NumTotNo$" xfId="90" xr:uid="{00000000-0005-0000-0000-000060000000}"/>
    <cellStyle name="Output" xfId="91" builtinId="21" customBuiltin="1"/>
    <cellStyle name="Percent 2" xfId="92" xr:uid="{00000000-0005-0000-0000-000062000000}"/>
    <cellStyle name="Title" xfId="93" builtinId="15" customBuiltin="1"/>
    <cellStyle name="Total" xfId="94" builtinId="25" customBuiltin="1"/>
    <cellStyle name="Warning Text" xfId="95" builtinId="11" customBuiltin="1"/>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151</xdr:row>
      <xdr:rowOff>57150</xdr:rowOff>
    </xdr:from>
    <xdr:to>
      <xdr:col>8</xdr:col>
      <xdr:colOff>1285150</xdr:colOff>
      <xdr:row>168</xdr:row>
      <xdr:rowOff>94840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0" y="28870275"/>
          <a:ext cx="5800000" cy="3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SD/08CAFR/Packages/SIG/2008NCASexc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3scfp03.eads.ncads.net\Share\SASD\08CAFR\Packages\SIG\08%20Test%20Offline%20NonMajorC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SD/08CAFR/Packages/SIG/2008Coll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SD/05CAFR/Statements/Permanent/05PermWT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1"/>
      <sheetName val="105"/>
      <sheetName val="201"/>
      <sheetName val="205"/>
      <sheetName val="210"/>
      <sheetName val="215"/>
      <sheetName val="220"/>
      <sheetName val="301"/>
      <sheetName val="305"/>
      <sheetName val="310"/>
      <sheetName val="315"/>
      <sheetName val="320"/>
      <sheetName val="325"/>
      <sheetName val="330"/>
      <sheetName val="335"/>
      <sheetName val="340"/>
      <sheetName val="345"/>
      <sheetName val="350"/>
      <sheetName val="355"/>
      <sheetName val="360"/>
      <sheetName val="401"/>
      <sheetName val="405"/>
      <sheetName val="410"/>
      <sheetName val="415"/>
      <sheetName val="420"/>
      <sheetName val="425"/>
      <sheetName val="430"/>
      <sheetName val="431"/>
      <sheetName val="501"/>
      <sheetName val="505"/>
      <sheetName val="510"/>
      <sheetName val="515"/>
      <sheetName val="520"/>
      <sheetName val="525"/>
      <sheetName val="530"/>
      <sheetName val="535"/>
      <sheetName val="540"/>
      <sheetName val="545"/>
      <sheetName val="550"/>
      <sheetName val="555"/>
      <sheetName val="565"/>
      <sheetName val="570"/>
      <sheetName val="601"/>
      <sheetName val="605"/>
      <sheetName val="610"/>
      <sheetName val="615"/>
      <sheetName val="620"/>
      <sheetName val="625"/>
      <sheetName val="630"/>
      <sheetName val="635"/>
      <sheetName val="640"/>
      <sheetName val="705"/>
      <sheetName val="710"/>
      <sheetName val="715"/>
      <sheetName val="720"/>
      <sheetName val="725"/>
      <sheetName val="726"/>
      <sheetName val="730"/>
      <sheetName val="735"/>
      <sheetName val="740"/>
      <sheetName val="745"/>
      <sheetName val="750"/>
      <sheetName val="905"/>
      <sheetName val="906"/>
      <sheetName val="907"/>
      <sheetName val="908"/>
      <sheetName val="910"/>
      <sheetName val="911"/>
      <sheetName val="Explanations"/>
      <sheetName val="Comments"/>
      <sheetName val="Agencies"/>
      <sheetName val="Functional"/>
      <sheetName val="GF-ws 401 Flowchrt"/>
      <sheetName val="SR-ws 405 Flowchrt"/>
      <sheetName val="cap-ws 410 Flowchrt"/>
      <sheetName val="PF-ws415 Flowchrt"/>
      <sheetName val="Checklist"/>
      <sheetName val="Cash &amp; Inv Check"/>
      <sheetName val="Data"/>
      <sheetName val="Errors"/>
      <sheetName val="Notes"/>
    </sheetNames>
    <sheetDataSet>
      <sheetData sheetId="0">
        <row r="34">
          <cell r="A34" t="str">
            <v>Sheet</v>
          </cell>
          <cell r="B34" t="str">
            <v>NA</v>
          </cell>
          <cell r="C34" t="str">
            <v>Errors</v>
          </cell>
          <cell r="D34" t="str">
            <v>Worksheet Title</v>
          </cell>
        </row>
        <row r="35">
          <cell r="A35">
            <v>101</v>
          </cell>
          <cell r="C35" t="str">
            <v/>
          </cell>
          <cell r="D35" t="str">
            <v>Summary of Significant Accounting Policies</v>
          </cell>
          <cell r="P35">
            <v>0</v>
          </cell>
        </row>
        <row r="36">
          <cell r="A36">
            <v>105</v>
          </cell>
          <cell r="C36" t="str">
            <v/>
          </cell>
          <cell r="D36" t="str">
            <v>Operating Indicators By Function</v>
          </cell>
          <cell r="P36">
            <v>0</v>
          </cell>
        </row>
        <row r="37">
          <cell r="A37">
            <v>201</v>
          </cell>
          <cell r="C37" t="str">
            <v>E</v>
          </cell>
          <cell r="D37" t="str">
            <v>Changes in Capital Assets</v>
          </cell>
          <cell r="P37">
            <v>1</v>
          </cell>
        </row>
        <row r="38">
          <cell r="A38">
            <v>205</v>
          </cell>
          <cell r="C38" t="str">
            <v>E</v>
          </cell>
          <cell r="D38" t="str">
            <v>Reconciliation Between Fixed Asset System and General Ledger</v>
          </cell>
          <cell r="P38">
            <v>1</v>
          </cell>
        </row>
        <row r="39">
          <cell r="A39">
            <v>210</v>
          </cell>
          <cell r="C39" t="str">
            <v>E</v>
          </cell>
          <cell r="D39" t="str">
            <v>Accumulated Depreciation</v>
          </cell>
          <cell r="P39">
            <v>1</v>
          </cell>
        </row>
        <row r="40">
          <cell r="A40">
            <v>215</v>
          </cell>
          <cell r="C40" t="str">
            <v/>
          </cell>
          <cell r="D40" t="str">
            <v>Capital Asset Impairments</v>
          </cell>
          <cell r="P40">
            <v>0</v>
          </cell>
        </row>
        <row r="41">
          <cell r="A41">
            <v>220</v>
          </cell>
          <cell r="C41" t="str">
            <v/>
          </cell>
          <cell r="D41" t="str">
            <v>Capital Asset Statistics</v>
          </cell>
          <cell r="P41">
            <v>0</v>
          </cell>
        </row>
        <row r="42">
          <cell r="A42">
            <v>301</v>
          </cell>
          <cell r="C42" t="str">
            <v/>
          </cell>
          <cell r="D42" t="str">
            <v>Leases - Operating and Capital</v>
          </cell>
          <cell r="P42">
            <v>0</v>
          </cell>
        </row>
        <row r="43">
          <cell r="A43">
            <v>305</v>
          </cell>
          <cell r="C43" t="str">
            <v>E</v>
          </cell>
          <cell r="D43" t="str">
            <v>Changes in Long-Term Liabilities and Short-Term Debt (Governmental)</v>
          </cell>
          <cell r="P43">
            <v>1</v>
          </cell>
        </row>
        <row r="44">
          <cell r="A44">
            <v>310</v>
          </cell>
          <cell r="C44" t="str">
            <v>E</v>
          </cell>
          <cell r="D44" t="str">
            <v>Changes in Long-Term Liabilities and Short-Term Debt (Business-Type)</v>
          </cell>
          <cell r="P44">
            <v>1</v>
          </cell>
        </row>
        <row r="45">
          <cell r="A45">
            <v>315</v>
          </cell>
          <cell r="C45" t="str">
            <v>E</v>
          </cell>
          <cell r="D45" t="str">
            <v>Annual Debt Svc Reqmts - Bonds, COPs, Notes Payable - Without Interest Rate Swaps</v>
          </cell>
          <cell r="P45">
            <v>4</v>
          </cell>
        </row>
        <row r="46">
          <cell r="A46">
            <v>320</v>
          </cell>
          <cell r="C46" t="str">
            <v>E</v>
          </cell>
          <cell r="D46" t="str">
            <v>Annual Debt Svc Reqmts - Bonds and COPs Payable - With Interest Rate Swaps</v>
          </cell>
          <cell r="P46">
            <v>4</v>
          </cell>
        </row>
        <row r="47">
          <cell r="A47">
            <v>325</v>
          </cell>
          <cell r="C47" t="str">
            <v>E</v>
          </cell>
          <cell r="D47" t="str">
            <v>Pledged Revenue Coverage</v>
          </cell>
          <cell r="P47">
            <v>1</v>
          </cell>
        </row>
        <row r="48">
          <cell r="A48">
            <v>330</v>
          </cell>
          <cell r="C48" t="str">
            <v/>
          </cell>
          <cell r="D48" t="str">
            <v>Debt Defeasances</v>
          </cell>
          <cell r="P48">
            <v>0</v>
          </cell>
        </row>
        <row r="49">
          <cell r="A49">
            <v>335</v>
          </cell>
          <cell r="C49" t="str">
            <v>E</v>
          </cell>
          <cell r="D49" t="str">
            <v>Demand Bonds</v>
          </cell>
          <cell r="P49">
            <v>1</v>
          </cell>
        </row>
        <row r="50">
          <cell r="A50">
            <v>340</v>
          </cell>
          <cell r="C50" t="str">
            <v>E</v>
          </cell>
          <cell r="D50" t="str">
            <v>Derivatives Outstanding Not Reported at Fair Value</v>
          </cell>
          <cell r="P50">
            <v>1</v>
          </cell>
        </row>
        <row r="51">
          <cell r="A51">
            <v>345</v>
          </cell>
          <cell r="C51" t="str">
            <v>E</v>
          </cell>
          <cell r="D51" t="str">
            <v>Contingencies</v>
          </cell>
          <cell r="P51">
            <v>1</v>
          </cell>
          <cell r="Q51" t="str">
            <v>revised 7/14/08</v>
          </cell>
        </row>
        <row r="52">
          <cell r="A52">
            <v>350</v>
          </cell>
          <cell r="C52" t="str">
            <v/>
          </cell>
          <cell r="D52" t="str">
            <v>Construction and Other Significant Commitments</v>
          </cell>
          <cell r="P52">
            <v>0</v>
          </cell>
        </row>
        <row r="53">
          <cell r="A53">
            <v>355</v>
          </cell>
          <cell r="C53" t="str">
            <v>E</v>
          </cell>
          <cell r="D53" t="str">
            <v>Subsequent Events/Other Items</v>
          </cell>
          <cell r="P53">
            <v>1</v>
          </cell>
        </row>
        <row r="54">
          <cell r="A54">
            <v>360</v>
          </cell>
          <cell r="C54" t="str">
            <v>E</v>
          </cell>
          <cell r="D54" t="str">
            <v>Related Party Transactions</v>
          </cell>
          <cell r="P54">
            <v>1</v>
          </cell>
        </row>
        <row r="55">
          <cell r="A55">
            <v>401</v>
          </cell>
          <cell r="C55" t="str">
            <v/>
          </cell>
          <cell r="D55" t="str">
            <v>General Fund</v>
          </cell>
          <cell r="P55">
            <v>0</v>
          </cell>
        </row>
        <row r="56">
          <cell r="A56">
            <v>405</v>
          </cell>
          <cell r="C56" t="str">
            <v/>
          </cell>
          <cell r="D56" t="str">
            <v>Special Revenue Fund</v>
          </cell>
          <cell r="P56">
            <v>0</v>
          </cell>
        </row>
        <row r="57">
          <cell r="A57">
            <v>410</v>
          </cell>
          <cell r="C57" t="str">
            <v/>
          </cell>
          <cell r="D57" t="str">
            <v>Capital Projects</v>
          </cell>
          <cell r="P57">
            <v>0</v>
          </cell>
        </row>
        <row r="58">
          <cell r="A58">
            <v>415</v>
          </cell>
          <cell r="C58" t="str">
            <v/>
          </cell>
          <cell r="D58" t="str">
            <v>Permanent Funds</v>
          </cell>
          <cell r="P58">
            <v>0</v>
          </cell>
        </row>
        <row r="59">
          <cell r="A59">
            <v>420</v>
          </cell>
          <cell r="C59" t="str">
            <v/>
          </cell>
          <cell r="D59" t="str">
            <v>Restricted and Unrestricted Net Assets - Business Type Activities</v>
          </cell>
          <cell r="P59">
            <v>0</v>
          </cell>
        </row>
        <row r="60">
          <cell r="A60">
            <v>425</v>
          </cell>
          <cell r="C60" t="str">
            <v/>
          </cell>
          <cell r="D60" t="str">
            <v>Net Assets/Fund Balance Deficit</v>
          </cell>
          <cell r="P60">
            <v>0</v>
          </cell>
        </row>
        <row r="61">
          <cell r="A61">
            <v>430</v>
          </cell>
          <cell r="C61" t="str">
            <v/>
          </cell>
          <cell r="D61" t="str">
            <v>Fund Equity Restatement (Part 1 of 2)</v>
          </cell>
          <cell r="P61">
            <v>0</v>
          </cell>
        </row>
        <row r="62">
          <cell r="A62">
            <v>431</v>
          </cell>
          <cell r="C62" t="str">
            <v/>
          </cell>
          <cell r="D62" t="str">
            <v>Fund Equity Restatement (Part 2 of 2)</v>
          </cell>
          <cell r="P62">
            <v>0</v>
          </cell>
        </row>
        <row r="63">
          <cell r="A63">
            <v>501</v>
          </cell>
          <cell r="C63" t="str">
            <v/>
          </cell>
          <cell r="D63" t="str">
            <v>Schedule of Intra-Agency Receivables and Payables</v>
          </cell>
          <cell r="P63">
            <v>0</v>
          </cell>
        </row>
        <row r="64">
          <cell r="A64">
            <v>505</v>
          </cell>
          <cell r="C64" t="str">
            <v>E</v>
          </cell>
          <cell r="D64" t="str">
            <v>Schedule of Inter-Agency Receivables</v>
          </cell>
          <cell r="P64">
            <v>1</v>
          </cell>
        </row>
        <row r="65">
          <cell r="A65">
            <v>510</v>
          </cell>
          <cell r="C65" t="str">
            <v>E</v>
          </cell>
          <cell r="D65" t="str">
            <v>Schedule of Inter-Agency Payables</v>
          </cell>
          <cell r="P65">
            <v>1</v>
          </cell>
        </row>
        <row r="66">
          <cell r="A66">
            <v>515</v>
          </cell>
          <cell r="C66" t="str">
            <v>E</v>
          </cell>
          <cell r="D66" t="str">
            <v>Schedule of Due From / Restricted Due From Primary Government</v>
          </cell>
          <cell r="P66">
            <v>1</v>
          </cell>
        </row>
        <row r="67">
          <cell r="A67">
            <v>520</v>
          </cell>
          <cell r="C67" t="str">
            <v>E</v>
          </cell>
          <cell r="D67" t="str">
            <v>Schedule of Due To Primary Government</v>
          </cell>
          <cell r="P67">
            <v>1</v>
          </cell>
        </row>
        <row r="68">
          <cell r="A68">
            <v>525</v>
          </cell>
          <cell r="C68" t="str">
            <v>E</v>
          </cell>
          <cell r="D68" t="str">
            <v>Schedule of Due from / Restricted Due From  State of NC Component Units</v>
          </cell>
          <cell r="P68">
            <v>1</v>
          </cell>
          <cell r="Q68" t="str">
            <v>revised 7/14/08</v>
          </cell>
        </row>
        <row r="69">
          <cell r="A69">
            <v>530</v>
          </cell>
          <cell r="C69" t="str">
            <v>E</v>
          </cell>
          <cell r="D69" t="str">
            <v>Schedule of Due to State of NC Component Units</v>
          </cell>
          <cell r="P69">
            <v>1</v>
          </cell>
        </row>
        <row r="70">
          <cell r="A70">
            <v>535</v>
          </cell>
          <cell r="C70" t="str">
            <v>E</v>
          </cell>
          <cell r="D70" t="str">
            <v>Schedule of Advances</v>
          </cell>
          <cell r="P70">
            <v>1</v>
          </cell>
        </row>
        <row r="71">
          <cell r="A71">
            <v>540</v>
          </cell>
          <cell r="C71" t="str">
            <v/>
          </cell>
          <cell r="D71" t="str">
            <v>Schedule of Intra-Agency Operating Transfers</v>
          </cell>
          <cell r="P71">
            <v>0</v>
          </cell>
        </row>
        <row r="72">
          <cell r="A72">
            <v>545</v>
          </cell>
          <cell r="C72" t="str">
            <v/>
          </cell>
          <cell r="D72" t="str">
            <v>Schedule of Agency Inter-Company Operating Transfers to be Eliminated</v>
          </cell>
          <cell r="P72">
            <v>0</v>
          </cell>
        </row>
        <row r="73">
          <cell r="A73">
            <v>550</v>
          </cell>
          <cell r="C73" t="str">
            <v>E</v>
          </cell>
          <cell r="D73" t="str">
            <v>Schedule of Inter-Agency Operating Transfers In</v>
          </cell>
          <cell r="P73">
            <v>1</v>
          </cell>
        </row>
        <row r="74">
          <cell r="A74">
            <v>555</v>
          </cell>
          <cell r="C74" t="str">
            <v>E</v>
          </cell>
          <cell r="D74" t="str">
            <v>Schedule of Inter-Agency Operating Transfers Out</v>
          </cell>
          <cell r="P74">
            <v>1</v>
          </cell>
        </row>
        <row r="75">
          <cell r="A75">
            <v>565</v>
          </cell>
          <cell r="C75" t="str">
            <v/>
          </cell>
          <cell r="D75" t="str">
            <v>Schedule of Interinstitutional Transfers</v>
          </cell>
          <cell r="P75">
            <v>0</v>
          </cell>
        </row>
        <row r="76">
          <cell r="A76">
            <v>570</v>
          </cell>
          <cell r="C76" t="str">
            <v>E</v>
          </cell>
          <cell r="D76" t="str">
            <v>Receivables</v>
          </cell>
          <cell r="P76">
            <v>1</v>
          </cell>
        </row>
        <row r="77">
          <cell r="A77">
            <v>601</v>
          </cell>
          <cell r="C77" t="str">
            <v>E</v>
          </cell>
          <cell r="D77" t="str">
            <v>Special Separation Allowance for Law Enforcement Officers</v>
          </cell>
          <cell r="P77">
            <v>3</v>
          </cell>
        </row>
        <row r="78">
          <cell r="A78">
            <v>605</v>
          </cell>
          <cell r="C78" t="str">
            <v>E</v>
          </cell>
          <cell r="D78" t="str">
            <v>University Optional Retirement Program</v>
          </cell>
          <cell r="P78">
            <v>1</v>
          </cell>
        </row>
        <row r="79">
          <cell r="A79">
            <v>610</v>
          </cell>
          <cell r="C79" t="str">
            <v/>
          </cell>
          <cell r="D79" t="str">
            <v>Significant Transactions Between Component Units and Analysis of Federal Grants</v>
          </cell>
          <cell r="P79">
            <v>0</v>
          </cell>
        </row>
        <row r="80">
          <cell r="A80">
            <v>615</v>
          </cell>
          <cell r="C80" t="str">
            <v/>
          </cell>
          <cell r="D80" t="str">
            <v>Foundations Survey</v>
          </cell>
          <cell r="P80">
            <v>0</v>
          </cell>
        </row>
        <row r="81">
          <cell r="A81">
            <v>620</v>
          </cell>
          <cell r="C81" t="str">
            <v/>
          </cell>
          <cell r="D81" t="str">
            <v>Analysis of Deferred Revenues</v>
          </cell>
          <cell r="P81">
            <v>0</v>
          </cell>
        </row>
        <row r="82">
          <cell r="A82">
            <v>625</v>
          </cell>
          <cell r="C82" t="str">
            <v>E</v>
          </cell>
          <cell r="D82" t="str">
            <v>Analytical Review</v>
          </cell>
          <cell r="P82">
            <v>2</v>
          </cell>
        </row>
        <row r="83">
          <cell r="A83">
            <v>630</v>
          </cell>
          <cell r="C83" t="str">
            <v>E</v>
          </cell>
          <cell r="D83" t="str">
            <v>Statement of Changes in Assets and Liabilities for Agency Funds</v>
          </cell>
          <cell r="P83">
            <v>1</v>
          </cell>
        </row>
        <row r="84">
          <cell r="A84">
            <v>635</v>
          </cell>
          <cell r="C84" t="str">
            <v>E</v>
          </cell>
          <cell r="D84" t="str">
            <v>Segments</v>
          </cell>
          <cell r="P84">
            <v>1</v>
          </cell>
        </row>
        <row r="85">
          <cell r="A85">
            <v>640</v>
          </cell>
          <cell r="C85" t="str">
            <v/>
          </cell>
          <cell r="D85" t="str">
            <v>Disclosure of Pledged Revenues</v>
          </cell>
        </row>
        <row r="86">
          <cell r="A86">
            <v>705</v>
          </cell>
          <cell r="C86" t="str">
            <v/>
          </cell>
          <cell r="D86" t="str">
            <v>Cash and Cash Equivalents in Banks Outside the State Treasurer - Custodial Credit Risk - Deposits</v>
          </cell>
          <cell r="P86">
            <v>0</v>
          </cell>
        </row>
        <row r="87">
          <cell r="A87">
            <v>710</v>
          </cell>
          <cell r="C87" t="str">
            <v/>
          </cell>
          <cell r="D87" t="str">
            <v>Investments Held Outside the State Treasurer - Custodial Credit Risk - Investments</v>
          </cell>
          <cell r="P87">
            <v>0</v>
          </cell>
        </row>
        <row r="88">
          <cell r="A88">
            <v>715</v>
          </cell>
          <cell r="C88" t="str">
            <v/>
          </cell>
          <cell r="D88" t="str">
            <v>Investments Held Outside the State Treasurer - Custodial Credit Risk - Deposits</v>
          </cell>
          <cell r="P88">
            <v>0</v>
          </cell>
        </row>
        <row r="89">
          <cell r="A89">
            <v>720</v>
          </cell>
          <cell r="C89" t="str">
            <v/>
          </cell>
          <cell r="D89" t="str">
            <v>Investments Held Outside the State Treasurer - Interest Rate Risk</v>
          </cell>
          <cell r="P89">
            <v>0</v>
          </cell>
        </row>
        <row r="90">
          <cell r="A90">
            <v>725</v>
          </cell>
          <cell r="C90" t="str">
            <v/>
          </cell>
          <cell r="D90" t="str">
            <v>Investments Held Outside the State Treasurer - Credit Risk (Part 1 of 2)</v>
          </cell>
          <cell r="P90">
            <v>0</v>
          </cell>
        </row>
        <row r="91">
          <cell r="A91">
            <v>726</v>
          </cell>
          <cell r="C91" t="str">
            <v/>
          </cell>
          <cell r="D91" t="str">
            <v>Investments Held Outside the State Treasurer - Credit Risk (Part 2 of 2)</v>
          </cell>
          <cell r="P91">
            <v>0</v>
          </cell>
        </row>
        <row r="92">
          <cell r="A92">
            <v>730</v>
          </cell>
          <cell r="C92" t="str">
            <v/>
          </cell>
          <cell r="D92" t="str">
            <v>Investments Held Outside the State Treasurer - Additional Level of Detail</v>
          </cell>
          <cell r="P92">
            <v>0</v>
          </cell>
        </row>
        <row r="93">
          <cell r="A93">
            <v>735</v>
          </cell>
          <cell r="C93" t="str">
            <v/>
          </cell>
          <cell r="D93" t="str">
            <v>Investments Held Outside the State Treasurer - Concentration of Credit Risk</v>
          </cell>
          <cell r="P93">
            <v>0</v>
          </cell>
        </row>
        <row r="94">
          <cell r="A94">
            <v>740</v>
          </cell>
          <cell r="C94" t="str">
            <v/>
          </cell>
          <cell r="D94" t="str">
            <v>Investments Held Outside the State Treasurer - Foreign Currency Risk</v>
          </cell>
          <cell r="P94">
            <v>0</v>
          </cell>
        </row>
        <row r="95">
          <cell r="A95">
            <v>745</v>
          </cell>
          <cell r="C95" t="str">
            <v/>
          </cell>
          <cell r="D95" t="str">
            <v>Investments Held Outside the State Treasurer - Investment Policies</v>
          </cell>
          <cell r="P95">
            <v>0</v>
          </cell>
        </row>
        <row r="96">
          <cell r="A96">
            <v>750</v>
          </cell>
          <cell r="C96" t="str">
            <v/>
          </cell>
          <cell r="D96" t="str">
            <v>Investments Held Outside the State Treasurer - Highly Sensitive Investments</v>
          </cell>
          <cell r="P96">
            <v>0</v>
          </cell>
        </row>
        <row r="97">
          <cell r="A97">
            <v>905</v>
          </cell>
          <cell r="C97" t="str">
            <v/>
          </cell>
          <cell r="D97" t="str">
            <v>Offline Proprietary Proforma - Stmt of Net Assets &amp; Stmt of Revs, Exps and Chgs in Net Assets</v>
          </cell>
          <cell r="P97">
            <v>0</v>
          </cell>
          <cell r="Q97" t="str">
            <v>revised 7/14/08</v>
          </cell>
        </row>
        <row r="98">
          <cell r="A98">
            <v>906</v>
          </cell>
          <cell r="C98" t="str">
            <v/>
          </cell>
          <cell r="D98" t="str">
            <v>Offline Fiduciary Proforma - Stmt of Fiduciary Net Assets &amp; Stmt of Chgs in Fiduciary Net Assets</v>
          </cell>
          <cell r="P98">
            <v>0</v>
          </cell>
        </row>
        <row r="99">
          <cell r="A99">
            <v>907</v>
          </cell>
          <cell r="C99" t="str">
            <v/>
          </cell>
          <cell r="D99" t="str">
            <v>Offline Agency Funds Proforma - Stmt of Changes in Assets &amp; Liabilities</v>
          </cell>
          <cell r="P99">
            <v>0</v>
          </cell>
        </row>
        <row r="100">
          <cell r="A100">
            <v>908</v>
          </cell>
          <cell r="C100" t="str">
            <v/>
          </cell>
          <cell r="D100" t="str">
            <v>Offline Component Unit Financial Statements - CAFR Format</v>
          </cell>
          <cell r="Q100" t="str">
            <v>revised 7/14/08</v>
          </cell>
        </row>
        <row r="101">
          <cell r="A101">
            <v>910</v>
          </cell>
          <cell r="C101" t="str">
            <v/>
          </cell>
          <cell r="D101" t="str">
            <v>Offline Proprietary Analytical Review - Computed Variances</v>
          </cell>
          <cell r="P101">
            <v>0</v>
          </cell>
          <cell r="Q101" t="str">
            <v>revised 7/14/08</v>
          </cell>
        </row>
        <row r="102">
          <cell r="A102">
            <v>911</v>
          </cell>
          <cell r="C102" t="str">
            <v/>
          </cell>
          <cell r="D102" t="str">
            <v>Offline Fiduciary Analytical Review - Computed Variances</v>
          </cell>
          <cell r="P102">
            <v>0</v>
          </cell>
        </row>
        <row r="103">
          <cell r="A103" t="str">
            <v>Exp</v>
          </cell>
          <cell r="C103" t="str">
            <v/>
          </cell>
          <cell r="D103" t="str">
            <v>Worksheet Explanations</v>
          </cell>
          <cell r="P103">
            <v>0</v>
          </cell>
        </row>
        <row r="104">
          <cell r="A104" t="str">
            <v>Comm</v>
          </cell>
          <cell r="C104" t="str">
            <v/>
          </cell>
          <cell r="D104" t="str">
            <v>Your Comments and Suggestions</v>
          </cell>
          <cell r="P104">
            <v>0</v>
          </cell>
        </row>
      </sheetData>
      <sheetData sheetId="1"/>
      <sheetData sheetId="2"/>
      <sheetData sheetId="3"/>
      <sheetData sheetId="4"/>
      <sheetData sheetId="5"/>
      <sheetData sheetId="6"/>
      <sheetData sheetId="7"/>
      <sheetData sheetId="8">
        <row r="5">
          <cell r="I5" t="str">
            <v>01</v>
          </cell>
        </row>
      </sheetData>
      <sheetData sheetId="9">
        <row r="6">
          <cell r="K6" t="str">
            <v>01</v>
          </cell>
        </row>
      </sheetData>
      <sheetData sheetId="10">
        <row r="6">
          <cell r="K6" t="str">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E6" t="str">
            <v>01</v>
          </cell>
        </row>
      </sheetData>
      <sheetData sheetId="30">
        <row r="6">
          <cell r="D6" t="str">
            <v>01</v>
          </cell>
        </row>
      </sheetData>
      <sheetData sheetId="31">
        <row r="6">
          <cell r="D6" t="str">
            <v>01</v>
          </cell>
        </row>
      </sheetData>
      <sheetData sheetId="32">
        <row r="6">
          <cell r="D6" t="str">
            <v>01</v>
          </cell>
        </row>
      </sheetData>
      <sheetData sheetId="33">
        <row r="6">
          <cell r="D6" t="str">
            <v>01</v>
          </cell>
        </row>
      </sheetData>
      <sheetData sheetId="34">
        <row r="6">
          <cell r="D6" t="str">
            <v>01</v>
          </cell>
        </row>
      </sheetData>
      <sheetData sheetId="35">
        <row r="6">
          <cell r="D6" t="str">
            <v>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3">
          <cell r="A13">
            <v>100</v>
          </cell>
          <cell r="F13">
            <v>0</v>
          </cell>
        </row>
        <row r="14">
          <cell r="A14">
            <v>110</v>
          </cell>
          <cell r="F14">
            <v>0</v>
          </cell>
        </row>
        <row r="16">
          <cell r="A16">
            <v>124</v>
          </cell>
          <cell r="F16">
            <v>0</v>
          </cell>
        </row>
        <row r="17">
          <cell r="A17">
            <v>124</v>
          </cell>
          <cell r="F17">
            <v>0</v>
          </cell>
        </row>
        <row r="18">
          <cell r="A18">
            <v>124</v>
          </cell>
          <cell r="F18">
            <v>0</v>
          </cell>
        </row>
        <row r="19">
          <cell r="A19">
            <v>124</v>
          </cell>
          <cell r="F19">
            <v>0</v>
          </cell>
        </row>
        <row r="20">
          <cell r="A20">
            <v>124</v>
          </cell>
          <cell r="F20">
            <v>0</v>
          </cell>
        </row>
        <row r="21">
          <cell r="A21">
            <v>122</v>
          </cell>
          <cell r="F21">
            <v>0</v>
          </cell>
        </row>
        <row r="22">
          <cell r="A22">
            <v>120</v>
          </cell>
          <cell r="F22">
            <v>0</v>
          </cell>
        </row>
        <row r="23">
          <cell r="A23">
            <v>130</v>
          </cell>
          <cell r="F23">
            <v>0</v>
          </cell>
        </row>
        <row r="24">
          <cell r="A24">
            <v>140</v>
          </cell>
          <cell r="F24">
            <v>0</v>
          </cell>
        </row>
        <row r="25">
          <cell r="A25">
            <v>154</v>
          </cell>
          <cell r="F25">
            <v>0</v>
          </cell>
        </row>
        <row r="26">
          <cell r="A26">
            <v>160</v>
          </cell>
          <cell r="F26">
            <v>0</v>
          </cell>
        </row>
        <row r="27">
          <cell r="A27">
            <v>162</v>
          </cell>
          <cell r="F27">
            <v>0</v>
          </cell>
        </row>
        <row r="28">
          <cell r="F28">
            <v>0</v>
          </cell>
        </row>
        <row r="31">
          <cell r="A31">
            <v>110</v>
          </cell>
          <cell r="F31">
            <v>0</v>
          </cell>
        </row>
        <row r="33">
          <cell r="A33">
            <v>124</v>
          </cell>
          <cell r="F33">
            <v>0</v>
          </cell>
        </row>
        <row r="34">
          <cell r="A34">
            <v>124</v>
          </cell>
          <cell r="F34">
            <v>0</v>
          </cell>
        </row>
        <row r="35">
          <cell r="A35">
            <v>124</v>
          </cell>
          <cell r="F35">
            <v>0</v>
          </cell>
        </row>
        <row r="36">
          <cell r="A36">
            <v>124</v>
          </cell>
          <cell r="F36">
            <v>0</v>
          </cell>
        </row>
        <row r="37">
          <cell r="A37">
            <v>124</v>
          </cell>
          <cell r="F37">
            <v>0</v>
          </cell>
        </row>
        <row r="38">
          <cell r="A38">
            <v>154</v>
          </cell>
          <cell r="F38">
            <v>0</v>
          </cell>
        </row>
        <row r="39">
          <cell r="A39">
            <v>157</v>
          </cell>
          <cell r="F39">
            <v>0</v>
          </cell>
        </row>
        <row r="40">
          <cell r="A40">
            <v>160</v>
          </cell>
          <cell r="F40">
            <v>0</v>
          </cell>
        </row>
        <row r="41">
          <cell r="A41">
            <v>162</v>
          </cell>
          <cell r="F41">
            <v>0</v>
          </cell>
        </row>
        <row r="42">
          <cell r="A42">
            <v>163</v>
          </cell>
          <cell r="F42">
            <v>0</v>
          </cell>
        </row>
        <row r="43">
          <cell r="A43">
            <v>164</v>
          </cell>
          <cell r="F43">
            <v>0</v>
          </cell>
        </row>
        <row r="44">
          <cell r="A44">
            <v>170</v>
          </cell>
          <cell r="F44">
            <v>0</v>
          </cell>
        </row>
        <row r="45">
          <cell r="A45">
            <v>171</v>
          </cell>
          <cell r="F45">
            <v>0</v>
          </cell>
        </row>
        <row r="46">
          <cell r="F46">
            <v>0</v>
          </cell>
        </row>
        <row r="48">
          <cell r="F48">
            <v>0</v>
          </cell>
        </row>
        <row r="54">
          <cell r="A54">
            <v>204</v>
          </cell>
          <cell r="F54">
            <v>0</v>
          </cell>
        </row>
        <row r="55">
          <cell r="A55">
            <v>204</v>
          </cell>
          <cell r="F55">
            <v>0</v>
          </cell>
        </row>
        <row r="56">
          <cell r="A56">
            <v>204</v>
          </cell>
          <cell r="F56">
            <v>0</v>
          </cell>
        </row>
        <row r="57">
          <cell r="A57">
            <v>204</v>
          </cell>
          <cell r="F57">
            <v>0</v>
          </cell>
        </row>
        <row r="58">
          <cell r="A58">
            <v>204</v>
          </cell>
          <cell r="F58">
            <v>0</v>
          </cell>
        </row>
        <row r="59">
          <cell r="A59">
            <v>210</v>
          </cell>
          <cell r="F59">
            <v>0</v>
          </cell>
        </row>
        <row r="60">
          <cell r="A60">
            <v>202</v>
          </cell>
          <cell r="F60">
            <v>0</v>
          </cell>
        </row>
        <row r="61">
          <cell r="A61">
            <v>200</v>
          </cell>
          <cell r="F61">
            <v>0</v>
          </cell>
        </row>
        <row r="62">
          <cell r="A62">
            <v>220</v>
          </cell>
          <cell r="F62">
            <v>0</v>
          </cell>
        </row>
        <row r="63">
          <cell r="A63">
            <v>222</v>
          </cell>
          <cell r="F63">
            <v>0</v>
          </cell>
        </row>
        <row r="64">
          <cell r="A64">
            <v>230</v>
          </cell>
          <cell r="F64">
            <v>0</v>
          </cell>
        </row>
        <row r="65">
          <cell r="A65">
            <v>235</v>
          </cell>
          <cell r="F65">
            <v>0</v>
          </cell>
        </row>
        <row r="66">
          <cell r="A66">
            <v>240</v>
          </cell>
          <cell r="F66">
            <v>0</v>
          </cell>
        </row>
        <row r="67">
          <cell r="A67">
            <v>240</v>
          </cell>
          <cell r="F67">
            <v>0</v>
          </cell>
        </row>
        <row r="68">
          <cell r="A68">
            <v>240</v>
          </cell>
          <cell r="F68">
            <v>0</v>
          </cell>
        </row>
        <row r="69">
          <cell r="A69">
            <v>240</v>
          </cell>
          <cell r="F69">
            <v>0</v>
          </cell>
        </row>
        <row r="70">
          <cell r="A70">
            <v>240</v>
          </cell>
          <cell r="F70">
            <v>0</v>
          </cell>
        </row>
        <row r="71">
          <cell r="F71">
            <v>0</v>
          </cell>
        </row>
        <row r="75">
          <cell r="A75">
            <v>204</v>
          </cell>
          <cell r="F75">
            <v>0</v>
          </cell>
        </row>
        <row r="76">
          <cell r="A76">
            <v>204</v>
          </cell>
          <cell r="F76">
            <v>0</v>
          </cell>
        </row>
        <row r="77">
          <cell r="A77">
            <v>204</v>
          </cell>
          <cell r="F77">
            <v>0</v>
          </cell>
        </row>
        <row r="78">
          <cell r="A78">
            <v>225</v>
          </cell>
          <cell r="F78">
            <v>0</v>
          </cell>
        </row>
        <row r="79">
          <cell r="A79">
            <v>230</v>
          </cell>
          <cell r="F79">
            <v>0</v>
          </cell>
        </row>
        <row r="80">
          <cell r="A80">
            <v>235</v>
          </cell>
          <cell r="F80">
            <v>0</v>
          </cell>
        </row>
        <row r="81">
          <cell r="A81">
            <v>241</v>
          </cell>
          <cell r="F81">
            <v>0</v>
          </cell>
        </row>
        <row r="82">
          <cell r="A82">
            <v>241</v>
          </cell>
          <cell r="F82">
            <v>0</v>
          </cell>
        </row>
        <row r="83">
          <cell r="A83">
            <v>241</v>
          </cell>
          <cell r="F83">
            <v>0</v>
          </cell>
        </row>
        <row r="84">
          <cell r="A84">
            <v>241</v>
          </cell>
          <cell r="F84">
            <v>0</v>
          </cell>
        </row>
        <row r="85">
          <cell r="A85">
            <v>241</v>
          </cell>
          <cell r="F85">
            <v>0</v>
          </cell>
        </row>
        <row r="86">
          <cell r="F86">
            <v>0</v>
          </cell>
        </row>
        <row r="88">
          <cell r="F88">
            <v>0</v>
          </cell>
        </row>
        <row r="91">
          <cell r="A91">
            <v>300</v>
          </cell>
          <cell r="F91">
            <v>0</v>
          </cell>
        </row>
        <row r="93">
          <cell r="A93">
            <v>305</v>
          </cell>
          <cell r="F93">
            <v>0</v>
          </cell>
        </row>
        <row r="94">
          <cell r="A94">
            <v>310</v>
          </cell>
          <cell r="F94">
            <v>0</v>
          </cell>
        </row>
        <row r="95">
          <cell r="A95">
            <v>315</v>
          </cell>
          <cell r="F95">
            <v>0</v>
          </cell>
        </row>
        <row r="96">
          <cell r="A96">
            <v>320</v>
          </cell>
        </row>
        <row r="97">
          <cell r="F97">
            <v>0</v>
          </cell>
        </row>
        <row r="99">
          <cell r="F99" t="str">
            <v>In Bal.</v>
          </cell>
        </row>
        <row r="103">
          <cell r="A103">
            <v>500</v>
          </cell>
          <cell r="F103">
            <v>0</v>
          </cell>
        </row>
        <row r="104">
          <cell r="A104">
            <v>500</v>
          </cell>
          <cell r="F104">
            <v>0</v>
          </cell>
        </row>
        <row r="105">
          <cell r="A105">
            <v>500</v>
          </cell>
          <cell r="F105">
            <v>0</v>
          </cell>
        </row>
        <row r="106">
          <cell r="A106">
            <v>500</v>
          </cell>
          <cell r="F106">
            <v>0</v>
          </cell>
        </row>
        <row r="107">
          <cell r="A107">
            <v>500</v>
          </cell>
          <cell r="F107">
            <v>0</v>
          </cell>
        </row>
        <row r="108">
          <cell r="A108">
            <v>500</v>
          </cell>
          <cell r="F108">
            <v>0</v>
          </cell>
        </row>
        <row r="109">
          <cell r="A109">
            <v>500</v>
          </cell>
          <cell r="F109">
            <v>0</v>
          </cell>
        </row>
        <row r="110">
          <cell r="A110">
            <v>500</v>
          </cell>
          <cell r="F110">
            <v>0</v>
          </cell>
        </row>
        <row r="111">
          <cell r="F111">
            <v>0</v>
          </cell>
        </row>
        <row r="114">
          <cell r="A114">
            <v>600</v>
          </cell>
          <cell r="F114">
            <v>0</v>
          </cell>
        </row>
        <row r="115">
          <cell r="A115">
            <v>600</v>
          </cell>
          <cell r="F115">
            <v>0</v>
          </cell>
        </row>
        <row r="116">
          <cell r="A116">
            <v>600</v>
          </cell>
          <cell r="F116">
            <v>0</v>
          </cell>
        </row>
        <row r="117">
          <cell r="A117">
            <v>600</v>
          </cell>
          <cell r="F117">
            <v>0</v>
          </cell>
        </row>
        <row r="118">
          <cell r="A118">
            <v>600</v>
          </cell>
          <cell r="F118">
            <v>0</v>
          </cell>
        </row>
        <row r="119">
          <cell r="A119">
            <v>600</v>
          </cell>
          <cell r="F119">
            <v>0</v>
          </cell>
        </row>
        <row r="120">
          <cell r="A120">
            <v>600</v>
          </cell>
          <cell r="F120">
            <v>0</v>
          </cell>
        </row>
        <row r="121">
          <cell r="A121">
            <v>600</v>
          </cell>
          <cell r="F121">
            <v>0</v>
          </cell>
        </row>
        <row r="122">
          <cell r="A122">
            <v>600</v>
          </cell>
          <cell r="F122">
            <v>0</v>
          </cell>
        </row>
        <row r="123">
          <cell r="F123">
            <v>0</v>
          </cell>
        </row>
        <row r="124">
          <cell r="F124">
            <v>0</v>
          </cell>
        </row>
        <row r="127">
          <cell r="A127">
            <v>510</v>
          </cell>
          <cell r="F127">
            <v>0</v>
          </cell>
        </row>
        <row r="128">
          <cell r="A128">
            <v>512</v>
          </cell>
          <cell r="F128">
            <v>0</v>
          </cell>
        </row>
        <row r="129">
          <cell r="A129">
            <v>512</v>
          </cell>
          <cell r="F129">
            <v>0</v>
          </cell>
        </row>
        <row r="130">
          <cell r="A130">
            <v>601</v>
          </cell>
          <cell r="F130">
            <v>0</v>
          </cell>
        </row>
        <row r="131">
          <cell r="A131">
            <v>520</v>
          </cell>
          <cell r="F131">
            <v>0</v>
          </cell>
        </row>
        <row r="132">
          <cell r="A132">
            <v>601</v>
          </cell>
          <cell r="F132">
            <v>0</v>
          </cell>
        </row>
        <row r="133">
          <cell r="A133">
            <v>512</v>
          </cell>
          <cell r="F133">
            <v>0</v>
          </cell>
        </row>
        <row r="134">
          <cell r="A134">
            <v>520</v>
          </cell>
          <cell r="F134">
            <v>0</v>
          </cell>
        </row>
        <row r="135">
          <cell r="A135">
            <v>601</v>
          </cell>
          <cell r="F135">
            <v>0</v>
          </cell>
        </row>
        <row r="136">
          <cell r="A136">
            <v>512</v>
          </cell>
          <cell r="F136">
            <v>0</v>
          </cell>
        </row>
        <row r="137">
          <cell r="A137">
            <v>601</v>
          </cell>
          <cell r="F137">
            <v>0</v>
          </cell>
        </row>
        <row r="138">
          <cell r="F138">
            <v>0</v>
          </cell>
        </row>
        <row r="139">
          <cell r="F139">
            <v>0</v>
          </cell>
        </row>
        <row r="140">
          <cell r="A140">
            <v>511</v>
          </cell>
          <cell r="F140">
            <v>0</v>
          </cell>
        </row>
        <row r="141">
          <cell r="A141">
            <v>513</v>
          </cell>
          <cell r="F141">
            <v>0</v>
          </cell>
        </row>
        <row r="142">
          <cell r="A142">
            <v>513</v>
          </cell>
          <cell r="F142">
            <v>0</v>
          </cell>
        </row>
        <row r="143">
          <cell r="A143">
            <v>700</v>
          </cell>
          <cell r="F143">
            <v>0</v>
          </cell>
        </row>
        <row r="144">
          <cell r="A144">
            <v>701</v>
          </cell>
          <cell r="F144">
            <v>0</v>
          </cell>
        </row>
        <row r="145">
          <cell r="F145">
            <v>0</v>
          </cell>
        </row>
        <row r="146">
          <cell r="A146">
            <v>800</v>
          </cell>
          <cell r="F146">
            <v>0</v>
          </cell>
        </row>
        <row r="147">
          <cell r="A147">
            <v>801</v>
          </cell>
          <cell r="F147">
            <v>0</v>
          </cell>
        </row>
      </sheetData>
      <sheetData sheetId="64"/>
      <sheetData sheetId="65"/>
      <sheetData sheetId="66"/>
      <sheetData sheetId="67"/>
      <sheetData sheetId="68"/>
      <sheetData sheetId="69"/>
      <sheetData sheetId="70"/>
      <sheetData sheetId="71">
        <row r="3">
          <cell r="A3" t="str">
            <v>01 North Carolina General Assembly</v>
          </cell>
          <cell r="B3">
            <v>1</v>
          </cell>
          <cell r="C3" t="str">
            <v>01</v>
          </cell>
          <cell r="D3" t="str">
            <v>North Carolina General Assembly</v>
          </cell>
          <cell r="E3" t="str">
            <v>PG</v>
          </cell>
        </row>
        <row r="4">
          <cell r="A4" t="str">
            <v>02 Administrative Office of the Courts</v>
          </cell>
          <cell r="B4">
            <v>2</v>
          </cell>
          <cell r="C4" t="str">
            <v>02</v>
          </cell>
          <cell r="D4" t="str">
            <v>Administrative Office of the Courts</v>
          </cell>
          <cell r="E4" t="str">
            <v>PG</v>
          </cell>
        </row>
        <row r="5">
          <cell r="A5" t="str">
            <v>03 Office of the Governor</v>
          </cell>
          <cell r="B5">
            <v>3</v>
          </cell>
          <cell r="C5" t="str">
            <v>03</v>
          </cell>
          <cell r="D5" t="str">
            <v>Office of the Governor</v>
          </cell>
          <cell r="E5" t="str">
            <v>PG</v>
          </cell>
        </row>
        <row r="6">
          <cell r="A6" t="str">
            <v>04 Office of Lieutenant Governor</v>
          </cell>
          <cell r="B6">
            <v>4</v>
          </cell>
          <cell r="C6" t="str">
            <v>04</v>
          </cell>
          <cell r="D6" t="str">
            <v>Office of Lieutenant Governor</v>
          </cell>
          <cell r="E6" t="str">
            <v>PG</v>
          </cell>
        </row>
        <row r="7">
          <cell r="A7" t="str">
            <v>05 Office of the Secretary of State</v>
          </cell>
          <cell r="B7">
            <v>5</v>
          </cell>
          <cell r="C7" t="str">
            <v>05</v>
          </cell>
          <cell r="D7" t="str">
            <v>Office of the Secretary of State</v>
          </cell>
          <cell r="E7" t="str">
            <v>PG</v>
          </cell>
        </row>
        <row r="8">
          <cell r="A8" t="str">
            <v>06 Office of the State Auditor</v>
          </cell>
          <cell r="B8">
            <v>6</v>
          </cell>
          <cell r="C8" t="str">
            <v>06</v>
          </cell>
          <cell r="D8" t="str">
            <v>Office of the State Auditor</v>
          </cell>
          <cell r="E8" t="str">
            <v>PG</v>
          </cell>
        </row>
        <row r="9">
          <cell r="A9" t="str">
            <v xml:space="preserve">07 Department of the State Treasurer </v>
          </cell>
          <cell r="B9">
            <v>7</v>
          </cell>
          <cell r="C9" t="str">
            <v>07</v>
          </cell>
          <cell r="D9" t="str">
            <v xml:space="preserve">Department of the State Treasurer </v>
          </cell>
          <cell r="E9" t="str">
            <v>PG</v>
          </cell>
        </row>
        <row r="10">
          <cell r="A10" t="str">
            <v xml:space="preserve">08 Department of Public Instruction </v>
          </cell>
          <cell r="B10">
            <v>8</v>
          </cell>
          <cell r="C10" t="str">
            <v>08</v>
          </cell>
          <cell r="D10" t="str">
            <v xml:space="preserve">Department of Public Instruction </v>
          </cell>
          <cell r="E10" t="str">
            <v>PG</v>
          </cell>
        </row>
        <row r="11">
          <cell r="A11" t="str">
            <v xml:space="preserve">09 Department of Justice </v>
          </cell>
          <cell r="B11">
            <v>9</v>
          </cell>
          <cell r="C11" t="str">
            <v>09</v>
          </cell>
          <cell r="D11" t="str">
            <v xml:space="preserve">Department of Justice </v>
          </cell>
          <cell r="E11" t="str">
            <v>PG</v>
          </cell>
        </row>
        <row r="12">
          <cell r="A12" t="str">
            <v>10 Department of Agriculture</v>
          </cell>
          <cell r="B12">
            <v>10</v>
          </cell>
          <cell r="C12" t="str">
            <v>10</v>
          </cell>
          <cell r="D12" t="str">
            <v>Department of Agriculture</v>
          </cell>
          <cell r="E12" t="str">
            <v>PG</v>
          </cell>
        </row>
        <row r="13">
          <cell r="A13" t="str">
            <v>10F NC Agricultural Finance Authority</v>
          </cell>
          <cell r="B13" t="str">
            <v>10F</v>
          </cell>
          <cell r="C13" t="str">
            <v>10F</v>
          </cell>
          <cell r="D13" t="str">
            <v>NC Agricultural Finance Authority</v>
          </cell>
          <cell r="E13" t="str">
            <v>CU-Nonmajor</v>
          </cell>
        </row>
        <row r="14">
          <cell r="A14" t="str">
            <v>11 Department of Labor</v>
          </cell>
          <cell r="B14">
            <v>11</v>
          </cell>
          <cell r="C14" t="str">
            <v>11</v>
          </cell>
          <cell r="D14" t="str">
            <v>Department of Labor</v>
          </cell>
          <cell r="E14" t="str">
            <v>PG</v>
          </cell>
        </row>
        <row r="15">
          <cell r="A15" t="str">
            <v xml:space="preserve">12 Department of Insurance </v>
          </cell>
          <cell r="B15">
            <v>12</v>
          </cell>
          <cell r="C15" t="str">
            <v>12</v>
          </cell>
          <cell r="D15" t="str">
            <v xml:space="preserve">Department of Insurance </v>
          </cell>
          <cell r="E15" t="str">
            <v>PG</v>
          </cell>
        </row>
        <row r="16">
          <cell r="A16" t="str">
            <v xml:space="preserve">13 Department of Administration </v>
          </cell>
          <cell r="B16">
            <v>13</v>
          </cell>
          <cell r="C16" t="str">
            <v>13</v>
          </cell>
          <cell r="D16" t="str">
            <v xml:space="preserve">Department of Administration </v>
          </cell>
          <cell r="E16" t="str">
            <v>PG</v>
          </cell>
        </row>
        <row r="17">
          <cell r="A17" t="str">
            <v xml:space="preserve">14 Office of the State Controller </v>
          </cell>
          <cell r="B17">
            <v>14</v>
          </cell>
          <cell r="C17" t="str">
            <v>14</v>
          </cell>
          <cell r="D17" t="str">
            <v xml:space="preserve">Office of the State Controller </v>
          </cell>
          <cell r="E17" t="str">
            <v>PG</v>
          </cell>
        </row>
        <row r="18">
          <cell r="A18" t="str">
            <v>15 Department of Transportation</v>
          </cell>
          <cell r="B18">
            <v>15</v>
          </cell>
          <cell r="C18" t="str">
            <v>15</v>
          </cell>
          <cell r="D18" t="str">
            <v>Department of Transportation</v>
          </cell>
          <cell r="E18" t="str">
            <v>PG</v>
          </cell>
        </row>
        <row r="19">
          <cell r="A19" t="str">
            <v>15T NC Turnpike Authority</v>
          </cell>
          <cell r="B19" t="str">
            <v>15T</v>
          </cell>
          <cell r="C19" t="str">
            <v>15T</v>
          </cell>
          <cell r="D19" t="str">
            <v>NC Turnpike Authority</v>
          </cell>
          <cell r="E19" t="str">
            <v>CU-Nonmajor</v>
          </cell>
        </row>
        <row r="20">
          <cell r="A20" t="str">
            <v>16 Dept. of Environment &amp; Natural Res.</v>
          </cell>
          <cell r="B20">
            <v>16</v>
          </cell>
          <cell r="C20" t="str">
            <v>16</v>
          </cell>
          <cell r="D20" t="str">
            <v>Dept. of Environment &amp; Natural Res.</v>
          </cell>
          <cell r="E20" t="str">
            <v>PG</v>
          </cell>
        </row>
        <row r="21">
          <cell r="A21" t="str">
            <v>17 Wildlife Resources Commission</v>
          </cell>
          <cell r="B21">
            <v>17</v>
          </cell>
          <cell r="C21" t="str">
            <v>17</v>
          </cell>
          <cell r="D21" t="str">
            <v>Wildlife Resources Commission</v>
          </cell>
          <cell r="E21" t="str">
            <v>PG</v>
          </cell>
        </row>
        <row r="22">
          <cell r="A22" t="str">
            <v>18 Dept. of Juvenile Justice &amp; Delinquency Prev.</v>
          </cell>
          <cell r="B22">
            <v>18</v>
          </cell>
          <cell r="C22" t="str">
            <v>18</v>
          </cell>
          <cell r="D22" t="str">
            <v>Dept. of Juvenile Justice &amp; Delinquency Prev.</v>
          </cell>
          <cell r="E22" t="str">
            <v>PG</v>
          </cell>
        </row>
        <row r="23">
          <cell r="A23" t="str">
            <v>2X Dept. of Health and Human Services</v>
          </cell>
          <cell r="B23" t="str">
            <v>2X</v>
          </cell>
          <cell r="C23" t="str">
            <v>2X</v>
          </cell>
          <cell r="D23" t="str">
            <v>Dept. of Health and Human Services</v>
          </cell>
          <cell r="E23" t="str">
            <v>PG</v>
          </cell>
        </row>
        <row r="24">
          <cell r="A24" t="str">
            <v>3X DHHS - Mental Health</v>
          </cell>
          <cell r="B24" t="str">
            <v>3X</v>
          </cell>
          <cell r="C24" t="str">
            <v>3X</v>
          </cell>
          <cell r="D24" t="str">
            <v>DHHS - Mental Health</v>
          </cell>
          <cell r="E24" t="str">
            <v>PG</v>
          </cell>
        </row>
        <row r="25">
          <cell r="A25" t="str">
            <v>41 Information Technology Services</v>
          </cell>
          <cell r="B25">
            <v>41</v>
          </cell>
          <cell r="C25" t="str">
            <v>41</v>
          </cell>
          <cell r="D25" t="str">
            <v>Information Technology Services</v>
          </cell>
          <cell r="E25" t="str">
            <v>PG</v>
          </cell>
        </row>
        <row r="26">
          <cell r="A26" t="str">
            <v>42 Department of Correction</v>
          </cell>
          <cell r="B26">
            <v>42</v>
          </cell>
          <cell r="C26" t="str">
            <v>42</v>
          </cell>
          <cell r="D26" t="str">
            <v>Department of Correction</v>
          </cell>
          <cell r="E26" t="str">
            <v>PG</v>
          </cell>
        </row>
        <row r="27">
          <cell r="A27" t="str">
            <v>43 Department of Commerce</v>
          </cell>
          <cell r="B27">
            <v>43</v>
          </cell>
          <cell r="C27" t="str">
            <v>43</v>
          </cell>
          <cell r="D27" t="str">
            <v>Department of Commerce</v>
          </cell>
          <cell r="E27" t="str">
            <v>PG</v>
          </cell>
        </row>
        <row r="28">
          <cell r="A28" t="str">
            <v>44 Employment Security Commission</v>
          </cell>
          <cell r="B28">
            <v>44</v>
          </cell>
          <cell r="C28" t="str">
            <v>44</v>
          </cell>
          <cell r="D28" t="str">
            <v>Employment Security Commission</v>
          </cell>
          <cell r="E28" t="str">
            <v>PG</v>
          </cell>
        </row>
        <row r="29">
          <cell r="A29" t="str">
            <v>45 Department of Revenue</v>
          </cell>
          <cell r="B29">
            <v>45</v>
          </cell>
          <cell r="C29" t="str">
            <v>45</v>
          </cell>
          <cell r="D29" t="str">
            <v>Department of Revenue</v>
          </cell>
          <cell r="E29" t="str">
            <v>PG</v>
          </cell>
        </row>
        <row r="30">
          <cell r="A30" t="str">
            <v>46 Department of Cultural Resources</v>
          </cell>
          <cell r="B30">
            <v>46</v>
          </cell>
          <cell r="C30" t="str">
            <v>46</v>
          </cell>
          <cell r="D30" t="str">
            <v>Department of Cultural Resources</v>
          </cell>
          <cell r="E30" t="str">
            <v>PG</v>
          </cell>
        </row>
        <row r="31">
          <cell r="A31" t="str">
            <v>47 Dept. of Crime Control &amp; Public Safety</v>
          </cell>
          <cell r="B31">
            <v>47</v>
          </cell>
          <cell r="C31" t="str">
            <v>47</v>
          </cell>
          <cell r="D31" t="str">
            <v>Dept. of Crime Control &amp; Public Safety</v>
          </cell>
          <cell r="E31" t="str">
            <v>PG</v>
          </cell>
        </row>
        <row r="32">
          <cell r="A32" t="str">
            <v>48 UNC Hospitals</v>
          </cell>
          <cell r="B32">
            <v>48</v>
          </cell>
          <cell r="C32" t="str">
            <v>48</v>
          </cell>
          <cell r="D32" t="str">
            <v>UNC Hospitals</v>
          </cell>
          <cell r="E32" t="str">
            <v>CU-UNC</v>
          </cell>
        </row>
        <row r="33">
          <cell r="A33" t="str">
            <v>48E UNC Hospitals - Enterprise Fund</v>
          </cell>
          <cell r="B33" t="str">
            <v>48E</v>
          </cell>
          <cell r="C33" t="str">
            <v>48E</v>
          </cell>
          <cell r="D33" t="str">
            <v>UNC Hospitals - Enterprise Fund</v>
          </cell>
          <cell r="E33" t="str">
            <v>CU-UNC</v>
          </cell>
        </row>
        <row r="34">
          <cell r="A34" t="str">
            <v>48L UNC Hospitals - LITF</v>
          </cell>
          <cell r="B34" t="str">
            <v>48L</v>
          </cell>
          <cell r="C34" t="str">
            <v>48L</v>
          </cell>
          <cell r="D34" t="str">
            <v>UNC Hospitals - LITF</v>
          </cell>
          <cell r="E34" t="str">
            <v>CU-UNC</v>
          </cell>
        </row>
        <row r="35">
          <cell r="A35" t="str">
            <v>48R Rex Healthcare</v>
          </cell>
          <cell r="B35" t="str">
            <v>48R</v>
          </cell>
          <cell r="C35" t="str">
            <v>48R</v>
          </cell>
          <cell r="D35" t="str">
            <v>Rex Healthcare</v>
          </cell>
          <cell r="E35" t="str">
            <v>CU-UNC</v>
          </cell>
        </row>
        <row r="36">
          <cell r="A36" t="str">
            <v>50 Community College System Office</v>
          </cell>
          <cell r="B36">
            <v>50</v>
          </cell>
          <cell r="C36" t="str">
            <v>50</v>
          </cell>
          <cell r="D36" t="str">
            <v>Community College System Office</v>
          </cell>
          <cell r="E36" t="str">
            <v>PG</v>
          </cell>
        </row>
        <row r="37">
          <cell r="A37" t="str">
            <v>60 State Board of Elections</v>
          </cell>
          <cell r="B37">
            <v>60</v>
          </cell>
          <cell r="C37" t="str">
            <v>60</v>
          </cell>
          <cell r="D37" t="str">
            <v>State Board of Elections</v>
          </cell>
          <cell r="E37" t="str">
            <v>PG</v>
          </cell>
        </row>
        <row r="38">
          <cell r="A38" t="str">
            <v>61 NC Education Lottery</v>
          </cell>
          <cell r="B38" t="str">
            <v>61</v>
          </cell>
          <cell r="C38" t="str">
            <v>61</v>
          </cell>
          <cell r="D38" t="str">
            <v>NC Education Lottery</v>
          </cell>
          <cell r="E38" t="str">
            <v>PG</v>
          </cell>
        </row>
        <row r="39">
          <cell r="A39" t="str">
            <v>67 Office of Administrative Hearings</v>
          </cell>
          <cell r="B39">
            <v>67</v>
          </cell>
          <cell r="C39" t="str">
            <v>67</v>
          </cell>
          <cell r="D39" t="str">
            <v>Office of Administrative Hearings</v>
          </cell>
          <cell r="E39" t="str">
            <v>PG</v>
          </cell>
        </row>
        <row r="40">
          <cell r="A40" t="str">
            <v>69 USS North Carolina Battleship Comm.</v>
          </cell>
          <cell r="B40" t="str">
            <v>69</v>
          </cell>
          <cell r="C40" t="str">
            <v>69</v>
          </cell>
          <cell r="D40" t="str">
            <v>USS North Carolina Battleship Comm.</v>
          </cell>
          <cell r="E40" t="str">
            <v>PG</v>
          </cell>
        </row>
        <row r="41">
          <cell r="A41" t="str">
            <v>6A State Health Plan</v>
          </cell>
          <cell r="B41" t="str">
            <v>6A</v>
          </cell>
          <cell r="C41" t="str">
            <v>6A</v>
          </cell>
          <cell r="D41" t="str">
            <v>State Health Plan</v>
          </cell>
          <cell r="E41" t="str">
            <v>PG</v>
          </cell>
        </row>
        <row r="42">
          <cell r="A42" t="str">
            <v>6B Deferred Comp</v>
          </cell>
          <cell r="B42" t="str">
            <v>6B</v>
          </cell>
          <cell r="C42" t="str">
            <v>6B</v>
          </cell>
          <cell r="D42" t="str">
            <v>Deferred Comp</v>
          </cell>
          <cell r="E42" t="str">
            <v>PG</v>
          </cell>
        </row>
        <row r="43">
          <cell r="A43" t="str">
            <v>6C NC 401(k) Plan</v>
          </cell>
          <cell r="B43" t="str">
            <v>6C</v>
          </cell>
          <cell r="C43" t="str">
            <v>6C</v>
          </cell>
          <cell r="D43" t="str">
            <v>NC 401(k) Plan</v>
          </cell>
          <cell r="E43" t="str">
            <v>PG</v>
          </cell>
        </row>
        <row r="44">
          <cell r="A44" t="str">
            <v>70 Admin. Rules Review Cm.</v>
          </cell>
          <cell r="B44">
            <v>70</v>
          </cell>
          <cell r="C44" t="str">
            <v>70</v>
          </cell>
          <cell r="D44" t="str">
            <v>Admin. Rules Review Cm.</v>
          </cell>
          <cell r="E44" t="str">
            <v>PG</v>
          </cell>
        </row>
        <row r="45">
          <cell r="A45" t="str">
            <v>71 Clerk of Supreme Court</v>
          </cell>
          <cell r="B45" t="str">
            <v>71</v>
          </cell>
          <cell r="C45" t="str">
            <v>71</v>
          </cell>
          <cell r="D45" t="str">
            <v>Clerk of Supreme Court</v>
          </cell>
          <cell r="E45" t="str">
            <v>PG</v>
          </cell>
        </row>
        <row r="46">
          <cell r="A46" t="str">
            <v>72 Clerk of Court of Appeals</v>
          </cell>
          <cell r="B46" t="str">
            <v>72</v>
          </cell>
          <cell r="C46" t="str">
            <v>72</v>
          </cell>
          <cell r="D46" t="str">
            <v>Clerk of Court of Appeals</v>
          </cell>
          <cell r="E46" t="str">
            <v>PG</v>
          </cell>
        </row>
        <row r="47">
          <cell r="A47" t="str">
            <v>87 School of Science &amp; Mathematics</v>
          </cell>
          <cell r="B47">
            <v>87</v>
          </cell>
          <cell r="C47" t="str">
            <v>87</v>
          </cell>
          <cell r="D47" t="str">
            <v>School of Science &amp; Mathematics</v>
          </cell>
          <cell r="E47" t="str">
            <v>CU-UNC</v>
          </cell>
        </row>
        <row r="48">
          <cell r="A48" t="str">
            <v>0A North Carolina Housing Finance Ag.</v>
          </cell>
          <cell r="B48" t="str">
            <v>0A</v>
          </cell>
          <cell r="C48" t="str">
            <v>0A</v>
          </cell>
          <cell r="D48" t="str">
            <v>North Carolina Housing Finance Ag.</v>
          </cell>
          <cell r="E48" t="str">
            <v>CU-Major</v>
          </cell>
        </row>
        <row r="49">
          <cell r="A49" t="str">
            <v>90 General Fund - OSC</v>
          </cell>
          <cell r="B49" t="str">
            <v>90</v>
          </cell>
          <cell r="C49" t="str">
            <v>90</v>
          </cell>
          <cell r="D49" t="str">
            <v>General Fund - OSC</v>
          </cell>
          <cell r="E49" t="str">
            <v>PG</v>
          </cell>
        </row>
        <row r="50">
          <cell r="A50" t="str">
            <v>99 General Fund - DOR</v>
          </cell>
          <cell r="B50" t="str">
            <v>99</v>
          </cell>
          <cell r="C50" t="str">
            <v>99</v>
          </cell>
          <cell r="D50" t="str">
            <v>General Fund - DOR</v>
          </cell>
          <cell r="E50" t="str">
            <v>PG</v>
          </cell>
        </row>
        <row r="51">
          <cell r="A51" t="str">
            <v>RX OSC-Central Accounts</v>
          </cell>
          <cell r="B51" t="str">
            <v>RX</v>
          </cell>
          <cell r="C51" t="str">
            <v>RX</v>
          </cell>
          <cell r="D51" t="str">
            <v>OSC-Central Accounts</v>
          </cell>
          <cell r="E51" t="str">
            <v>PG</v>
          </cell>
        </row>
        <row r="52">
          <cell r="A52" t="str">
            <v>U10 UNC-General Administration</v>
          </cell>
          <cell r="B52" t="str">
            <v>U10</v>
          </cell>
          <cell r="C52" t="str">
            <v>U10</v>
          </cell>
          <cell r="D52" t="str">
            <v>UNC-General Administration</v>
          </cell>
          <cell r="E52" t="str">
            <v>CU-UNC</v>
          </cell>
        </row>
        <row r="53">
          <cell r="A53" t="str">
            <v>U20 UNC at Chapel Hill</v>
          </cell>
          <cell r="B53" t="str">
            <v>U20</v>
          </cell>
          <cell r="C53" t="str">
            <v>U20</v>
          </cell>
          <cell r="D53" t="str">
            <v>UNC at Chapel Hill</v>
          </cell>
          <cell r="E53" t="str">
            <v>CU-UNC</v>
          </cell>
        </row>
        <row r="54">
          <cell r="A54" t="str">
            <v>U30 North Carolina State University</v>
          </cell>
          <cell r="B54" t="str">
            <v>U30</v>
          </cell>
          <cell r="C54" t="str">
            <v>U30</v>
          </cell>
          <cell r="D54" t="str">
            <v>North Carolina State University</v>
          </cell>
          <cell r="E54" t="str">
            <v>CU-UNC</v>
          </cell>
        </row>
        <row r="55">
          <cell r="A55" t="str">
            <v>U40 UNC at Greensboro</v>
          </cell>
          <cell r="B55" t="str">
            <v>U40</v>
          </cell>
          <cell r="C55" t="str">
            <v>U40</v>
          </cell>
          <cell r="D55" t="str">
            <v>UNC at Greensboro</v>
          </cell>
          <cell r="E55" t="str">
            <v>CU-UNC</v>
          </cell>
        </row>
        <row r="56">
          <cell r="A56" t="str">
            <v>U50 UNC at Charlotte</v>
          </cell>
          <cell r="B56" t="str">
            <v>U50</v>
          </cell>
          <cell r="C56" t="str">
            <v>U50</v>
          </cell>
          <cell r="D56" t="str">
            <v>UNC at Charlotte</v>
          </cell>
          <cell r="E56" t="str">
            <v>CU-UNC</v>
          </cell>
        </row>
        <row r="57">
          <cell r="A57" t="str">
            <v>U55 UNC at Asheville</v>
          </cell>
          <cell r="B57" t="str">
            <v>U55</v>
          </cell>
          <cell r="C57" t="str">
            <v>U55</v>
          </cell>
          <cell r="D57" t="str">
            <v>UNC at Asheville</v>
          </cell>
          <cell r="E57" t="str">
            <v>CU-UNC</v>
          </cell>
        </row>
        <row r="58">
          <cell r="A58" t="str">
            <v>U60 UNC at Wilmington</v>
          </cell>
          <cell r="B58" t="str">
            <v>U60</v>
          </cell>
          <cell r="C58" t="str">
            <v>U60</v>
          </cell>
          <cell r="D58" t="str">
            <v>UNC at Wilmington</v>
          </cell>
          <cell r="E58" t="str">
            <v>CU-UNC</v>
          </cell>
        </row>
        <row r="59">
          <cell r="A59" t="str">
            <v>U65 East Carolina University</v>
          </cell>
          <cell r="B59" t="str">
            <v>U65</v>
          </cell>
          <cell r="C59" t="str">
            <v>U65</v>
          </cell>
          <cell r="D59" t="str">
            <v>East Carolina University</v>
          </cell>
          <cell r="E59" t="str">
            <v>CU-UNC</v>
          </cell>
        </row>
        <row r="60">
          <cell r="A60" t="str">
            <v>U70 North Carolina A&amp;T</v>
          </cell>
          <cell r="B60" t="str">
            <v>U70</v>
          </cell>
          <cell r="C60" t="str">
            <v>U70</v>
          </cell>
          <cell r="D60" t="str">
            <v>North Carolina A&amp;T</v>
          </cell>
          <cell r="E60" t="str">
            <v>CU-UNC</v>
          </cell>
        </row>
        <row r="61">
          <cell r="A61" t="str">
            <v>U75 Western Carolina University</v>
          </cell>
          <cell r="B61" t="str">
            <v>U75</v>
          </cell>
          <cell r="C61" t="str">
            <v>U75</v>
          </cell>
          <cell r="D61" t="str">
            <v>Western Carolina University</v>
          </cell>
          <cell r="E61" t="str">
            <v>CU-UNC</v>
          </cell>
        </row>
        <row r="62">
          <cell r="A62" t="str">
            <v>U80 Appalachian State University</v>
          </cell>
          <cell r="B62" t="str">
            <v>U80</v>
          </cell>
          <cell r="C62" t="str">
            <v>U80</v>
          </cell>
          <cell r="D62" t="str">
            <v>Appalachian State University</v>
          </cell>
          <cell r="E62" t="str">
            <v>CU-UNC</v>
          </cell>
        </row>
        <row r="63">
          <cell r="A63" t="str">
            <v>U82 UNC at Pembroke</v>
          </cell>
          <cell r="B63" t="str">
            <v>U82</v>
          </cell>
          <cell r="C63" t="str">
            <v>U82</v>
          </cell>
          <cell r="D63" t="str">
            <v>UNC at Pembroke</v>
          </cell>
          <cell r="E63" t="str">
            <v>CU-UNC</v>
          </cell>
        </row>
        <row r="64">
          <cell r="A64" t="str">
            <v>U84 Winston-Salem State University</v>
          </cell>
          <cell r="B64" t="str">
            <v>U84</v>
          </cell>
          <cell r="C64" t="str">
            <v>U84</v>
          </cell>
          <cell r="D64" t="str">
            <v>Winston-Salem State University</v>
          </cell>
          <cell r="E64" t="str">
            <v>CU-UNC</v>
          </cell>
        </row>
        <row r="65">
          <cell r="A65" t="str">
            <v>U86 Elizabeth City State University</v>
          </cell>
          <cell r="B65" t="str">
            <v>U86</v>
          </cell>
          <cell r="C65" t="str">
            <v>U86</v>
          </cell>
          <cell r="D65" t="str">
            <v>Elizabeth City State University</v>
          </cell>
          <cell r="E65" t="str">
            <v>CU-UNC</v>
          </cell>
        </row>
        <row r="66">
          <cell r="A66" t="str">
            <v>U88 Fayetteville State University</v>
          </cell>
          <cell r="B66" t="str">
            <v>U88</v>
          </cell>
          <cell r="C66" t="str">
            <v>U88</v>
          </cell>
          <cell r="D66" t="str">
            <v>Fayetteville State University</v>
          </cell>
          <cell r="E66" t="str">
            <v>CU-UNC</v>
          </cell>
        </row>
        <row r="67">
          <cell r="A67" t="str">
            <v>U90 North Carolina Central University</v>
          </cell>
          <cell r="B67" t="str">
            <v>U90</v>
          </cell>
          <cell r="C67" t="str">
            <v>U90</v>
          </cell>
          <cell r="D67" t="str">
            <v>North Carolina Central University</v>
          </cell>
          <cell r="E67" t="str">
            <v>CU-UNC</v>
          </cell>
        </row>
        <row r="68">
          <cell r="A68" t="str">
            <v>U92 North Carolina School of the Arts</v>
          </cell>
          <cell r="B68" t="str">
            <v>U92</v>
          </cell>
          <cell r="C68" t="str">
            <v>U92</v>
          </cell>
          <cell r="D68" t="str">
            <v>North Carolina School of the Arts</v>
          </cell>
          <cell r="E68" t="str">
            <v>CU-UNC</v>
          </cell>
        </row>
        <row r="69">
          <cell r="A69" t="str">
            <v>Z3 NC Global TransPark Authority</v>
          </cell>
          <cell r="B69" t="str">
            <v>Z3</v>
          </cell>
          <cell r="C69" t="str">
            <v>Z3</v>
          </cell>
          <cell r="D69" t="str">
            <v>NC Global TransPark Authority</v>
          </cell>
          <cell r="E69" t="str">
            <v>CU-Nonmajor</v>
          </cell>
        </row>
        <row r="70">
          <cell r="A70" t="str">
            <v>Z7 NC Partnership for Children</v>
          </cell>
          <cell r="B70" t="str">
            <v>Z7</v>
          </cell>
          <cell r="C70" t="str">
            <v>Z7</v>
          </cell>
          <cell r="D70" t="str">
            <v>NC Partnership for Children</v>
          </cell>
          <cell r="E70" t="str">
            <v>CU-Nonmajor</v>
          </cell>
        </row>
        <row r="71">
          <cell r="A71" t="str">
            <v>ZA NC State Ports Authority</v>
          </cell>
          <cell r="B71" t="str">
            <v>ZA</v>
          </cell>
          <cell r="C71" t="str">
            <v>ZA</v>
          </cell>
          <cell r="D71" t="str">
            <v>NC State Ports Authority</v>
          </cell>
          <cell r="E71" t="str">
            <v>CU-Nonmajor</v>
          </cell>
        </row>
        <row r="72">
          <cell r="A72" t="str">
            <v>ZB State Education Assistance Authority</v>
          </cell>
          <cell r="B72" t="str">
            <v>ZB</v>
          </cell>
          <cell r="C72" t="str">
            <v>ZB</v>
          </cell>
          <cell r="D72" t="str">
            <v>State Education Assistance Authority</v>
          </cell>
          <cell r="E72" t="str">
            <v>CU-Major</v>
          </cell>
        </row>
        <row r="73">
          <cell r="A73" t="str">
            <v>ZC Western NC Regional Economic Dev Comm</v>
          </cell>
          <cell r="B73" t="str">
            <v>ZC</v>
          </cell>
          <cell r="C73" t="str">
            <v>ZC</v>
          </cell>
          <cell r="D73" t="str">
            <v>Western NC Regional Economic Dev Comm</v>
          </cell>
          <cell r="E73" t="str">
            <v>CU-Nonmajor</v>
          </cell>
        </row>
        <row r="74">
          <cell r="A74" t="str">
            <v>ZD Northeastern NC Regional Econ Dev Comm</v>
          </cell>
          <cell r="B74" t="str">
            <v>ZD</v>
          </cell>
          <cell r="C74" t="str">
            <v>ZD</v>
          </cell>
          <cell r="D74" t="str">
            <v>Northeastern NC Regional Econ Dev Comm</v>
          </cell>
          <cell r="E74" t="str">
            <v>CU-Nonmajor</v>
          </cell>
        </row>
        <row r="75">
          <cell r="A75" t="str">
            <v>ZE Southeastern NC Regional Econ Dev Comm</v>
          </cell>
          <cell r="B75" t="str">
            <v>ZE</v>
          </cell>
          <cell r="C75" t="str">
            <v>ZE</v>
          </cell>
          <cell r="D75" t="str">
            <v>Southeastern NC Regional Econ Dev Comm</v>
          </cell>
          <cell r="E75" t="str">
            <v>CU-Nonmajor</v>
          </cell>
        </row>
        <row r="76">
          <cell r="A76" t="str">
            <v>ZH NC Railroad Company</v>
          </cell>
          <cell r="B76" t="str">
            <v>ZH</v>
          </cell>
          <cell r="C76" t="str">
            <v>ZH</v>
          </cell>
          <cell r="D76" t="str">
            <v>NC Railroad Company</v>
          </cell>
          <cell r="E76" t="str">
            <v>CU-Nonmajor</v>
          </cell>
        </row>
        <row r="77">
          <cell r="A77" t="str">
            <v>ZI The Golden LEAF, Inc.</v>
          </cell>
          <cell r="B77" t="str">
            <v>ZI</v>
          </cell>
          <cell r="C77" t="str">
            <v>ZI</v>
          </cell>
          <cell r="D77" t="str">
            <v>The Golden LEAF, Inc.</v>
          </cell>
          <cell r="E77" t="str">
            <v>CU-Major</v>
          </cell>
        </row>
        <row r="78">
          <cell r="A78" t="str">
            <v>ZJ NC Phase II Tobacco Certification Entity, Inc.</v>
          </cell>
          <cell r="B78" t="str">
            <v>ZJ</v>
          </cell>
          <cell r="C78" t="str">
            <v>ZJ</v>
          </cell>
          <cell r="D78" t="str">
            <v>NC Phase II Tobacco Certification Entity, Inc.</v>
          </cell>
          <cell r="E78" t="str">
            <v>CU-Nonmajor</v>
          </cell>
        </row>
        <row r="79">
          <cell r="A79" t="str">
            <v>C0 Alamance Community College</v>
          </cell>
          <cell r="C79" t="str">
            <v>C0</v>
          </cell>
          <cell r="D79" t="str">
            <v>Alamance Community College</v>
          </cell>
          <cell r="E79" t="str">
            <v>CU-CC</v>
          </cell>
        </row>
        <row r="80">
          <cell r="A80" t="str">
            <v>C2 Asheville-Buncombe Technical Community College</v>
          </cell>
          <cell r="C80" t="str">
            <v>C2</v>
          </cell>
          <cell r="D80" t="str">
            <v>Asheville-Buncombe Technical Community College</v>
          </cell>
          <cell r="E80" t="str">
            <v>CU-CC</v>
          </cell>
        </row>
        <row r="81">
          <cell r="A81" t="str">
            <v>C3 Beaufort County Community College</v>
          </cell>
          <cell r="C81" t="str">
            <v>C3</v>
          </cell>
          <cell r="D81" t="str">
            <v>Beaufort County Community College</v>
          </cell>
          <cell r="E81" t="str">
            <v>CU-CC</v>
          </cell>
        </row>
        <row r="82">
          <cell r="A82" t="str">
            <v>C4 Bladen Community College</v>
          </cell>
          <cell r="C82" t="str">
            <v>C4</v>
          </cell>
          <cell r="D82" t="str">
            <v>Bladen Community College</v>
          </cell>
          <cell r="E82" t="str">
            <v>CU-CC</v>
          </cell>
        </row>
        <row r="83">
          <cell r="A83" t="str">
            <v>C5 Blue Ridge Community College</v>
          </cell>
          <cell r="C83" t="str">
            <v>C5</v>
          </cell>
          <cell r="D83" t="str">
            <v>Blue Ridge Community College</v>
          </cell>
          <cell r="E83" t="str">
            <v>CU-CC</v>
          </cell>
        </row>
        <row r="84">
          <cell r="A84" t="str">
            <v>C6 Brunswick Community College</v>
          </cell>
          <cell r="C84" t="str">
            <v>C6</v>
          </cell>
          <cell r="D84" t="str">
            <v>Brunswick Community College</v>
          </cell>
          <cell r="E84" t="str">
            <v>CU-CC</v>
          </cell>
        </row>
        <row r="85">
          <cell r="A85" t="str">
            <v>C7 Caldwell Community College and Technical Institute</v>
          </cell>
          <cell r="C85" t="str">
            <v>C7</v>
          </cell>
          <cell r="D85" t="str">
            <v>Caldwell Community College and Technical Institute</v>
          </cell>
          <cell r="E85" t="str">
            <v>CU-CC</v>
          </cell>
        </row>
        <row r="86">
          <cell r="A86" t="str">
            <v>C8 Cape Fear Community College</v>
          </cell>
          <cell r="C86" t="str">
            <v>C8</v>
          </cell>
          <cell r="D86" t="str">
            <v>Cape Fear Community College</v>
          </cell>
          <cell r="E86" t="str">
            <v>CU-CC</v>
          </cell>
        </row>
        <row r="87">
          <cell r="A87" t="str">
            <v>C9 Carteret Community College</v>
          </cell>
          <cell r="C87" t="str">
            <v>C9</v>
          </cell>
          <cell r="D87" t="str">
            <v>Carteret Community College</v>
          </cell>
          <cell r="E87" t="str">
            <v>CU-CC</v>
          </cell>
        </row>
        <row r="88">
          <cell r="A88" t="str">
            <v>CA Catawba Valley Community College</v>
          </cell>
          <cell r="C88" t="str">
            <v>CA</v>
          </cell>
          <cell r="D88" t="str">
            <v>Catawba Valley Community College</v>
          </cell>
          <cell r="E88" t="str">
            <v>CU-CC</v>
          </cell>
        </row>
        <row r="89">
          <cell r="A89" t="str">
            <v>CB Central Carolina Community College</v>
          </cell>
          <cell r="C89" t="str">
            <v>CB</v>
          </cell>
          <cell r="D89" t="str">
            <v>Central Carolina Community College</v>
          </cell>
          <cell r="E89" t="str">
            <v>CU-CC</v>
          </cell>
        </row>
        <row r="90">
          <cell r="A90" t="str">
            <v>CC Central Piedmont Community College</v>
          </cell>
          <cell r="C90" t="str">
            <v>CC</v>
          </cell>
          <cell r="D90" t="str">
            <v>Central Piedmont Community College</v>
          </cell>
          <cell r="E90" t="str">
            <v>CU-CC</v>
          </cell>
        </row>
        <row r="91">
          <cell r="A91" t="str">
            <v>CD Cleveland Community College</v>
          </cell>
          <cell r="C91" t="str">
            <v>CD</v>
          </cell>
          <cell r="D91" t="str">
            <v>Cleveland Community College</v>
          </cell>
          <cell r="E91" t="str">
            <v>CU-CC</v>
          </cell>
        </row>
        <row r="92">
          <cell r="A92" t="str">
            <v>CE Coastal Carolina Community College</v>
          </cell>
          <cell r="C92" t="str">
            <v>CE</v>
          </cell>
          <cell r="D92" t="str">
            <v>Coastal Carolina Community College</v>
          </cell>
          <cell r="E92" t="str">
            <v>CU-CC</v>
          </cell>
        </row>
        <row r="93">
          <cell r="A93" t="str">
            <v>CF College of the Albemarle</v>
          </cell>
          <cell r="C93" t="str">
            <v>CF</v>
          </cell>
          <cell r="D93" t="str">
            <v>College of the Albemarle</v>
          </cell>
          <cell r="E93" t="str">
            <v>CU-CC</v>
          </cell>
        </row>
        <row r="94">
          <cell r="A94" t="str">
            <v>CG Craven Community College</v>
          </cell>
          <cell r="C94" t="str">
            <v>CG</v>
          </cell>
          <cell r="D94" t="str">
            <v>Craven Community College</v>
          </cell>
          <cell r="E94" t="str">
            <v>CU-CC</v>
          </cell>
        </row>
        <row r="95">
          <cell r="A95" t="str">
            <v>CH Davidson County Community College</v>
          </cell>
          <cell r="C95" t="str">
            <v>CH</v>
          </cell>
          <cell r="D95" t="str">
            <v>Davidson County Community College</v>
          </cell>
          <cell r="E95" t="str">
            <v>CU-CC</v>
          </cell>
        </row>
        <row r="96">
          <cell r="A96" t="str">
            <v>CJ Durham Technical Community College</v>
          </cell>
          <cell r="C96" t="str">
            <v>CJ</v>
          </cell>
          <cell r="D96" t="str">
            <v>Durham Technical Community College</v>
          </cell>
          <cell r="E96" t="str">
            <v>CU-CC</v>
          </cell>
        </row>
        <row r="97">
          <cell r="A97" t="str">
            <v>CK Edgecombe Community College</v>
          </cell>
          <cell r="C97" t="str">
            <v>CK</v>
          </cell>
          <cell r="D97" t="str">
            <v>Edgecombe Community College</v>
          </cell>
          <cell r="E97" t="str">
            <v>CU-CC</v>
          </cell>
        </row>
        <row r="98">
          <cell r="A98" t="str">
            <v>CL Fayetteville Technical Community College</v>
          </cell>
          <cell r="C98" t="str">
            <v>CL</v>
          </cell>
          <cell r="D98" t="str">
            <v>Fayetteville Technical Community College</v>
          </cell>
          <cell r="E98" t="str">
            <v>CU-CC</v>
          </cell>
        </row>
        <row r="99">
          <cell r="A99" t="str">
            <v>CM Forsyth Technical Community College</v>
          </cell>
          <cell r="C99" t="str">
            <v>CM</v>
          </cell>
          <cell r="D99" t="str">
            <v>Forsyth Technical Community College</v>
          </cell>
          <cell r="E99" t="str">
            <v>CU-CC</v>
          </cell>
        </row>
        <row r="100">
          <cell r="A100" t="str">
            <v>CN Gaston College</v>
          </cell>
          <cell r="C100" t="str">
            <v>CN</v>
          </cell>
          <cell r="D100" t="str">
            <v>Gaston College</v>
          </cell>
          <cell r="E100" t="str">
            <v>CU-CC</v>
          </cell>
        </row>
        <row r="101">
          <cell r="A101" t="str">
            <v>CP Guilford Technical Community College</v>
          </cell>
          <cell r="C101" t="str">
            <v>CP</v>
          </cell>
          <cell r="D101" t="str">
            <v>Guilford Technical Community College</v>
          </cell>
          <cell r="E101" t="str">
            <v>CU-CC</v>
          </cell>
        </row>
        <row r="102">
          <cell r="A102" t="str">
            <v>CQ Halifax Community College</v>
          </cell>
          <cell r="C102" t="str">
            <v>CQ</v>
          </cell>
          <cell r="D102" t="str">
            <v>Halifax Community College</v>
          </cell>
          <cell r="E102" t="str">
            <v>CU-CC</v>
          </cell>
        </row>
        <row r="103">
          <cell r="A103" t="str">
            <v>CR Haywood Community College</v>
          </cell>
          <cell r="C103" t="str">
            <v>CR</v>
          </cell>
          <cell r="D103" t="str">
            <v>Haywood Community College</v>
          </cell>
          <cell r="E103" t="str">
            <v>CU-CC</v>
          </cell>
        </row>
        <row r="104">
          <cell r="A104" t="str">
            <v>CS Isothermal Community College</v>
          </cell>
          <cell r="C104" t="str">
            <v>CS</v>
          </cell>
          <cell r="D104" t="str">
            <v>Isothermal Community College</v>
          </cell>
          <cell r="E104" t="str">
            <v>CU-CC</v>
          </cell>
        </row>
        <row r="105">
          <cell r="A105" t="str">
            <v>CT James Sprunt Community College</v>
          </cell>
          <cell r="C105" t="str">
            <v>CT</v>
          </cell>
          <cell r="D105" t="str">
            <v>James Sprunt Community College</v>
          </cell>
          <cell r="E105" t="str">
            <v>CU-CC</v>
          </cell>
        </row>
        <row r="106">
          <cell r="A106" t="str">
            <v>CU Johnston Community College</v>
          </cell>
          <cell r="C106" t="str">
            <v>CU</v>
          </cell>
          <cell r="D106" t="str">
            <v>Johnston Community College</v>
          </cell>
          <cell r="E106" t="str">
            <v>CU-CC</v>
          </cell>
        </row>
        <row r="107">
          <cell r="A107" t="str">
            <v>CV Lenoir Community College</v>
          </cell>
          <cell r="C107" t="str">
            <v>CV</v>
          </cell>
          <cell r="D107" t="str">
            <v>Lenoir Community College</v>
          </cell>
          <cell r="E107" t="str">
            <v>CU-CC</v>
          </cell>
        </row>
        <row r="108">
          <cell r="A108" t="str">
            <v>CW Martin Community College</v>
          </cell>
          <cell r="C108" t="str">
            <v>CW</v>
          </cell>
          <cell r="D108" t="str">
            <v>Martin Community College</v>
          </cell>
          <cell r="E108" t="str">
            <v>CU-CC</v>
          </cell>
        </row>
        <row r="109">
          <cell r="A109" t="str">
            <v>CX Mayland Community College</v>
          </cell>
          <cell r="C109" t="str">
            <v>CX</v>
          </cell>
          <cell r="D109" t="str">
            <v>Mayland Community College</v>
          </cell>
          <cell r="E109" t="str">
            <v>CU-CC</v>
          </cell>
        </row>
        <row r="110">
          <cell r="A110" t="str">
            <v>CY McDowell Technical Community College</v>
          </cell>
          <cell r="C110" t="str">
            <v>CY</v>
          </cell>
          <cell r="D110" t="str">
            <v>McDowell Technical Community College</v>
          </cell>
          <cell r="E110" t="str">
            <v>CU-CC</v>
          </cell>
        </row>
        <row r="111">
          <cell r="A111" t="str">
            <v>CZ Mitchell Community College</v>
          </cell>
          <cell r="C111" t="str">
            <v>CZ</v>
          </cell>
          <cell r="D111" t="str">
            <v>Mitchell Community College</v>
          </cell>
          <cell r="E111" t="str">
            <v>CU-CC</v>
          </cell>
        </row>
        <row r="112">
          <cell r="A112" t="str">
            <v>D0 Montgomery Community College</v>
          </cell>
          <cell r="C112" t="str">
            <v>D0</v>
          </cell>
          <cell r="D112" t="str">
            <v>Montgomery Community College</v>
          </cell>
          <cell r="E112" t="str">
            <v>CU-CC</v>
          </cell>
        </row>
        <row r="113">
          <cell r="A113" t="str">
            <v>D1 Nash Community College</v>
          </cell>
          <cell r="C113" t="str">
            <v>D1</v>
          </cell>
          <cell r="D113" t="str">
            <v>Nash Community College</v>
          </cell>
          <cell r="E113" t="str">
            <v>CU-CC</v>
          </cell>
        </row>
        <row r="114">
          <cell r="A114" t="str">
            <v>D2 Pamlico Community College</v>
          </cell>
          <cell r="C114" t="str">
            <v>D2</v>
          </cell>
          <cell r="D114" t="str">
            <v>Pamlico Community College</v>
          </cell>
          <cell r="E114" t="str">
            <v>CU-CC</v>
          </cell>
        </row>
        <row r="115">
          <cell r="A115" t="str">
            <v>D3 Piedmont Community College</v>
          </cell>
          <cell r="C115" t="str">
            <v>D3</v>
          </cell>
          <cell r="D115" t="str">
            <v>Piedmont Community College</v>
          </cell>
          <cell r="E115" t="str">
            <v>CU-CC</v>
          </cell>
        </row>
        <row r="116">
          <cell r="A116" t="str">
            <v>D4 Pitt Community College</v>
          </cell>
          <cell r="C116" t="str">
            <v>D4</v>
          </cell>
          <cell r="D116" t="str">
            <v>Pitt Community College</v>
          </cell>
          <cell r="E116" t="str">
            <v>CU-CC</v>
          </cell>
        </row>
        <row r="117">
          <cell r="A117" t="str">
            <v>D5 Randolph Community College</v>
          </cell>
          <cell r="C117" t="str">
            <v>D5</v>
          </cell>
          <cell r="D117" t="str">
            <v>Randolph Community College</v>
          </cell>
          <cell r="E117" t="str">
            <v>CU-CC</v>
          </cell>
        </row>
        <row r="118">
          <cell r="A118" t="str">
            <v>D6 Richmond Community College</v>
          </cell>
          <cell r="C118" t="str">
            <v>D6</v>
          </cell>
          <cell r="D118" t="str">
            <v>Richmond Community College</v>
          </cell>
          <cell r="E118" t="str">
            <v>CU-CC</v>
          </cell>
        </row>
        <row r="119">
          <cell r="A119" t="str">
            <v>D7 Roanoke-Chowan Community College</v>
          </cell>
          <cell r="C119" t="str">
            <v>D7</v>
          </cell>
          <cell r="D119" t="str">
            <v>Roanoke-Chowan Community College</v>
          </cell>
          <cell r="E119" t="str">
            <v>CU-CC</v>
          </cell>
        </row>
        <row r="120">
          <cell r="A120" t="str">
            <v>D8 Robeson Community College</v>
          </cell>
          <cell r="C120" t="str">
            <v>D8</v>
          </cell>
          <cell r="D120" t="str">
            <v>Robeson Community College</v>
          </cell>
          <cell r="E120" t="str">
            <v>CU-CC</v>
          </cell>
        </row>
        <row r="121">
          <cell r="A121" t="str">
            <v>D9 Rockingham Community College</v>
          </cell>
          <cell r="C121" t="str">
            <v>D9</v>
          </cell>
          <cell r="D121" t="str">
            <v>Rockingham Community College</v>
          </cell>
          <cell r="E121" t="str">
            <v>CU-CC</v>
          </cell>
        </row>
        <row r="122">
          <cell r="A122" t="str">
            <v>DA Rowan-Cabarrus Community College</v>
          </cell>
          <cell r="C122" t="str">
            <v>DA</v>
          </cell>
          <cell r="D122" t="str">
            <v>Rowan-Cabarrus Community College</v>
          </cell>
          <cell r="E122" t="str">
            <v>CU-CC</v>
          </cell>
        </row>
        <row r="123">
          <cell r="A123" t="str">
            <v>DB Sampson Community College</v>
          </cell>
          <cell r="C123" t="str">
            <v>DB</v>
          </cell>
          <cell r="D123" t="str">
            <v>Sampson Community College</v>
          </cell>
          <cell r="E123" t="str">
            <v>CU-CC</v>
          </cell>
        </row>
        <row r="124">
          <cell r="A124" t="str">
            <v>DC Sandhills Community College</v>
          </cell>
          <cell r="C124" t="str">
            <v>DC</v>
          </cell>
          <cell r="D124" t="str">
            <v>Sandhills Community College</v>
          </cell>
          <cell r="E124" t="str">
            <v>CU-CC</v>
          </cell>
        </row>
        <row r="125">
          <cell r="A125" t="str">
            <v>C1 South Piedmont Community College</v>
          </cell>
          <cell r="C125" t="str">
            <v>C1</v>
          </cell>
          <cell r="D125" t="str">
            <v>South Piedmont Community College</v>
          </cell>
          <cell r="E125" t="str">
            <v>CU-CC</v>
          </cell>
        </row>
        <row r="126">
          <cell r="A126" t="str">
            <v>DD Southeastern Community College</v>
          </cell>
          <cell r="C126" t="str">
            <v>DD</v>
          </cell>
          <cell r="D126" t="str">
            <v>Southeastern Community College</v>
          </cell>
          <cell r="E126" t="str">
            <v>CU-CC</v>
          </cell>
        </row>
        <row r="127">
          <cell r="A127" t="str">
            <v>DE Southwestern Community College</v>
          </cell>
          <cell r="C127" t="str">
            <v>DE</v>
          </cell>
          <cell r="D127" t="str">
            <v>Southwestern Community College</v>
          </cell>
          <cell r="E127" t="str">
            <v>CU-CC</v>
          </cell>
        </row>
        <row r="128">
          <cell r="A128" t="str">
            <v>DF Stanly Community College</v>
          </cell>
          <cell r="C128" t="str">
            <v>DF</v>
          </cell>
          <cell r="D128" t="str">
            <v>Stanly Community College</v>
          </cell>
          <cell r="E128" t="str">
            <v>CU-CC</v>
          </cell>
        </row>
        <row r="129">
          <cell r="A129" t="str">
            <v>DG Surry Community College</v>
          </cell>
          <cell r="C129" t="str">
            <v>DG</v>
          </cell>
          <cell r="D129" t="str">
            <v>Surry Community College</v>
          </cell>
          <cell r="E129" t="str">
            <v>CU-CC</v>
          </cell>
        </row>
        <row r="130">
          <cell r="A130" t="str">
            <v>DH Tri-County Community College</v>
          </cell>
          <cell r="C130" t="str">
            <v>DH</v>
          </cell>
          <cell r="D130" t="str">
            <v>Tri-County Community College</v>
          </cell>
          <cell r="E130" t="str">
            <v>CU-CC</v>
          </cell>
        </row>
        <row r="131">
          <cell r="A131" t="str">
            <v>DJ Vance-Granville Community College</v>
          </cell>
          <cell r="C131" t="str">
            <v>DJ</v>
          </cell>
          <cell r="D131" t="str">
            <v>Vance-Granville Community College</v>
          </cell>
          <cell r="E131" t="str">
            <v>CU-CC</v>
          </cell>
        </row>
        <row r="132">
          <cell r="A132" t="str">
            <v>DK Wake Technical Community College</v>
          </cell>
          <cell r="C132" t="str">
            <v>DK</v>
          </cell>
          <cell r="D132" t="str">
            <v>Wake Technical Community College</v>
          </cell>
          <cell r="E132" t="str">
            <v>CU-CC</v>
          </cell>
        </row>
        <row r="133">
          <cell r="A133" t="str">
            <v>DL Wayne Community College</v>
          </cell>
          <cell r="C133" t="str">
            <v>DL</v>
          </cell>
          <cell r="D133" t="str">
            <v>Wayne Community College</v>
          </cell>
          <cell r="E133" t="str">
            <v>CU-CC</v>
          </cell>
        </row>
        <row r="134">
          <cell r="A134" t="str">
            <v>DM Western Piedmont Community College</v>
          </cell>
          <cell r="C134" t="str">
            <v>DM</v>
          </cell>
          <cell r="D134" t="str">
            <v>Western Piedmont Community College</v>
          </cell>
          <cell r="E134" t="str">
            <v>CU-CC</v>
          </cell>
        </row>
        <row r="135">
          <cell r="A135" t="str">
            <v>DN Wilkes Community College</v>
          </cell>
          <cell r="C135" t="str">
            <v>DN</v>
          </cell>
          <cell r="D135" t="str">
            <v>Wilkes Community College</v>
          </cell>
          <cell r="E135" t="str">
            <v>CU-CC</v>
          </cell>
        </row>
        <row r="136">
          <cell r="A136" t="str">
            <v>DP Wilson Community College</v>
          </cell>
          <cell r="C136" t="str">
            <v>DP</v>
          </cell>
          <cell r="D136" t="str">
            <v>Wilson Community College</v>
          </cell>
          <cell r="E136" t="str">
            <v>CU-CC</v>
          </cell>
        </row>
        <row r="137">
          <cell r="B137" t="str">
            <v>none</v>
          </cell>
          <cell r="C137" t="str">
            <v>none</v>
          </cell>
          <cell r="D137" t="str">
            <v>None</v>
          </cell>
        </row>
      </sheetData>
      <sheetData sheetId="72"/>
      <sheetData sheetId="73"/>
      <sheetData sheetId="74"/>
      <sheetData sheetId="75"/>
      <sheetData sheetId="76"/>
      <sheetData sheetId="77"/>
      <sheetData sheetId="78"/>
      <sheetData sheetId="79"/>
      <sheetData sheetId="80">
        <row r="1">
          <cell r="A1" t="str">
            <v>Error Code</v>
          </cell>
          <cell r="B1" t="str">
            <v>Error Key</v>
          </cell>
          <cell r="D1" t="str">
            <v>Indicator</v>
          </cell>
          <cell r="E1" t="str">
            <v>Page</v>
          </cell>
          <cell r="F1" t="str">
            <v>Message</v>
          </cell>
          <cell r="G1" t="str">
            <v>NA</v>
          </cell>
        </row>
        <row r="2">
          <cell r="A2" t="str">
            <v>IndexFALSE</v>
          </cell>
          <cell r="B2" t="str">
            <v>IndexaFALSE</v>
          </cell>
          <cell r="C2" t="str">
            <v>a</v>
          </cell>
          <cell r="D2" t="b">
            <v>0</v>
          </cell>
          <cell r="E2" t="str">
            <v>Index</v>
          </cell>
          <cell r="F2" t="str">
            <v>Invalid filename</v>
          </cell>
          <cell r="H2" t="str">
            <v>2008NCASexcl.xls</v>
          </cell>
          <cell r="I2" t="str">
            <v>01p.xls</v>
          </cell>
          <cell r="P2" t="b">
            <v>0</v>
          </cell>
        </row>
        <row r="3">
          <cell r="A3" t="str">
            <v>201FALSE</v>
          </cell>
          <cell r="B3" t="str">
            <v>201aFALSE</v>
          </cell>
          <cell r="C3" t="str">
            <v>a</v>
          </cell>
          <cell r="D3" t="b">
            <v>0</v>
          </cell>
          <cell r="E3">
            <v>201</v>
          </cell>
          <cell r="F3" t="str">
            <v>GASB number is blank.</v>
          </cell>
          <cell r="G3">
            <v>0</v>
          </cell>
          <cell r="H3" t="b">
            <v>1</v>
          </cell>
          <cell r="P3" t="b">
            <v>0</v>
          </cell>
        </row>
        <row r="4">
          <cell r="A4" t="str">
            <v>201TRUE</v>
          </cell>
          <cell r="B4" t="str">
            <v>201bTRUE</v>
          </cell>
          <cell r="C4" t="str">
            <v>b</v>
          </cell>
          <cell r="D4" t="b">
            <v>1</v>
          </cell>
          <cell r="E4">
            <v>201</v>
          </cell>
          <cell r="F4" t="str">
            <v>Decrease in CIP column does not net to zero.</v>
          </cell>
          <cell r="G4">
            <v>0</v>
          </cell>
          <cell r="H4">
            <v>0</v>
          </cell>
          <cell r="P4" t="b">
            <v>1</v>
          </cell>
        </row>
        <row r="5">
          <cell r="A5" t="str">
            <v>205FALSE</v>
          </cell>
          <cell r="B5" t="str">
            <v>205aFALSE</v>
          </cell>
          <cell r="C5" t="str">
            <v>a</v>
          </cell>
          <cell r="D5" t="b">
            <v>0</v>
          </cell>
          <cell r="E5">
            <v>205</v>
          </cell>
          <cell r="F5" t="str">
            <v>GASB number is blank.</v>
          </cell>
          <cell r="G5">
            <v>0</v>
          </cell>
          <cell r="H5" t="b">
            <v>1</v>
          </cell>
          <cell r="P5" t="b">
            <v>0</v>
          </cell>
        </row>
        <row r="6">
          <cell r="A6" t="str">
            <v>210FALSE</v>
          </cell>
          <cell r="B6" t="str">
            <v>210aFALSE</v>
          </cell>
          <cell r="C6" t="str">
            <v>a</v>
          </cell>
          <cell r="D6" t="b">
            <v>0</v>
          </cell>
          <cell r="E6">
            <v>210</v>
          </cell>
          <cell r="F6" t="str">
            <v>GASB number is blank.</v>
          </cell>
          <cell r="G6">
            <v>0</v>
          </cell>
          <cell r="H6" t="b">
            <v>1</v>
          </cell>
          <cell r="P6" t="b">
            <v>0</v>
          </cell>
        </row>
        <row r="7">
          <cell r="A7" t="str">
            <v>301TRUE</v>
          </cell>
          <cell r="B7" t="str">
            <v>301aTRUE</v>
          </cell>
          <cell r="C7" t="str">
            <v>a</v>
          </cell>
          <cell r="D7" t="b">
            <v>1</v>
          </cell>
          <cell r="E7">
            <v>301</v>
          </cell>
          <cell r="F7" t="str">
            <v>Total annual rental costs are blank.</v>
          </cell>
          <cell r="G7">
            <v>0</v>
          </cell>
          <cell r="H7">
            <v>0</v>
          </cell>
          <cell r="I7" t="b">
            <v>1</v>
          </cell>
          <cell r="P7" t="b">
            <v>1</v>
          </cell>
        </row>
        <row r="8">
          <cell r="A8" t="str">
            <v>301TRUE</v>
          </cell>
          <cell r="B8" t="str">
            <v>301bTRUE</v>
          </cell>
          <cell r="C8" t="str">
            <v>b</v>
          </cell>
          <cell r="D8" t="b">
            <v>1</v>
          </cell>
          <cell r="E8">
            <v>301</v>
          </cell>
          <cell r="F8" t="str">
            <v>If capital lease payments are listed, then Section II must be completed.</v>
          </cell>
          <cell r="G8">
            <v>0</v>
          </cell>
          <cell r="H8">
            <v>0</v>
          </cell>
          <cell r="I8">
            <v>0</v>
          </cell>
          <cell r="P8" t="b">
            <v>1</v>
          </cell>
          <cell r="R8" t="b">
            <v>0</v>
          </cell>
          <cell r="S8" t="b">
            <v>0</v>
          </cell>
        </row>
        <row r="9">
          <cell r="A9" t="str">
            <v>305TRUE</v>
          </cell>
          <cell r="B9" t="str">
            <v>305aTRUE</v>
          </cell>
          <cell r="C9" t="str">
            <v>a</v>
          </cell>
          <cell r="D9" t="b">
            <v>1</v>
          </cell>
          <cell r="E9">
            <v>305</v>
          </cell>
          <cell r="F9" t="str">
            <v>Compensated absences must have additions and deletions.</v>
          </cell>
          <cell r="G9">
            <v>0</v>
          </cell>
          <cell r="H9">
            <v>0</v>
          </cell>
          <cell r="I9">
            <v>0</v>
          </cell>
          <cell r="J9">
            <v>0</v>
          </cell>
          <cell r="K9">
            <v>0</v>
          </cell>
          <cell r="P9" t="b">
            <v>1</v>
          </cell>
          <cell r="R9" t="b">
            <v>1</v>
          </cell>
          <cell r="S9" t="b">
            <v>0</v>
          </cell>
          <cell r="T9" t="b">
            <v>0</v>
          </cell>
        </row>
        <row r="10">
          <cell r="A10" t="str">
            <v>305FALSE</v>
          </cell>
          <cell r="B10" t="str">
            <v>305bFALSE</v>
          </cell>
          <cell r="C10" t="str">
            <v>b</v>
          </cell>
          <cell r="D10" t="b">
            <v>0</v>
          </cell>
          <cell r="E10">
            <v>305</v>
          </cell>
          <cell r="F10" t="str">
            <v>GASB number is blank.</v>
          </cell>
          <cell r="G10">
            <v>0</v>
          </cell>
          <cell r="H10" t="b">
            <v>1</v>
          </cell>
          <cell r="P10" t="b">
            <v>0</v>
          </cell>
        </row>
        <row r="11">
          <cell r="A11" t="str">
            <v>305TRUE</v>
          </cell>
          <cell r="B11" t="str">
            <v>305cTRUE</v>
          </cell>
          <cell r="C11" t="str">
            <v>c</v>
          </cell>
          <cell r="D11" t="b">
            <v>1</v>
          </cell>
          <cell r="E11">
            <v>305</v>
          </cell>
          <cell r="F11" t="str">
            <v>Total Capital and Noncapital Debt does not equal the balances listed in column E for Bonds, COPS, and Notes Payable</v>
          </cell>
          <cell r="G11">
            <v>0</v>
          </cell>
          <cell r="H11">
            <v>0</v>
          </cell>
          <cell r="I11">
            <v>0</v>
          </cell>
          <cell r="P11" t="b">
            <v>1</v>
          </cell>
        </row>
        <row r="12">
          <cell r="A12" t="str">
            <v>310TRUE</v>
          </cell>
          <cell r="B12" t="str">
            <v>310aTRUE</v>
          </cell>
          <cell r="C12" t="str">
            <v>a</v>
          </cell>
          <cell r="D12" t="b">
            <v>1</v>
          </cell>
          <cell r="E12">
            <v>310</v>
          </cell>
          <cell r="F12" t="str">
            <v>Compensated absences must have additions and deletions.</v>
          </cell>
          <cell r="G12">
            <v>0</v>
          </cell>
          <cell r="H12">
            <v>0</v>
          </cell>
          <cell r="I12">
            <v>0</v>
          </cell>
          <cell r="J12">
            <v>0</v>
          </cell>
          <cell r="K12">
            <v>0</v>
          </cell>
          <cell r="P12" t="b">
            <v>1</v>
          </cell>
          <cell r="R12" t="b">
            <v>1</v>
          </cell>
          <cell r="S12" t="b">
            <v>0</v>
          </cell>
        </row>
        <row r="13">
          <cell r="A13" t="str">
            <v>310FALSE</v>
          </cell>
          <cell r="B13" t="str">
            <v>310bFALSE</v>
          </cell>
          <cell r="C13" t="str">
            <v>b</v>
          </cell>
          <cell r="D13" t="b">
            <v>0</v>
          </cell>
          <cell r="E13">
            <v>310</v>
          </cell>
          <cell r="F13" t="str">
            <v>GASB number is blank.</v>
          </cell>
          <cell r="G13">
            <v>0</v>
          </cell>
          <cell r="H13" t="b">
            <v>1</v>
          </cell>
          <cell r="P13" t="b">
            <v>0</v>
          </cell>
        </row>
        <row r="14">
          <cell r="A14" t="str">
            <v>315TRUE</v>
          </cell>
          <cell r="B14" t="str">
            <v>315aTRUE</v>
          </cell>
          <cell r="C14" t="str">
            <v>a</v>
          </cell>
          <cell r="D14" t="b">
            <v>1</v>
          </cell>
          <cell r="E14">
            <v>315</v>
          </cell>
          <cell r="F14" t="str">
            <v>Year of final maturity date does not agree with year range of final amount in principal column.</v>
          </cell>
          <cell r="G14">
            <v>0</v>
          </cell>
          <cell r="H14">
            <v>1900</v>
          </cell>
          <cell r="I14">
            <v>0</v>
          </cell>
          <cell r="J14">
            <v>0</v>
          </cell>
          <cell r="K14" t="b">
            <v>1</v>
          </cell>
          <cell r="P14" t="b">
            <v>1</v>
          </cell>
          <cell r="R14" t="b">
            <v>1</v>
          </cell>
          <cell r="S14" t="b">
            <v>0</v>
          </cell>
        </row>
        <row r="15">
          <cell r="A15" t="str">
            <v>315TRUE</v>
          </cell>
          <cell r="B15" t="str">
            <v>315bTRUE</v>
          </cell>
          <cell r="C15" t="str">
            <v>b</v>
          </cell>
          <cell r="D15" t="b">
            <v>1</v>
          </cell>
          <cell r="E15">
            <v>315</v>
          </cell>
          <cell r="F15" t="str">
            <v>Interest rate range is invalid.</v>
          </cell>
          <cell r="G15">
            <v>0</v>
          </cell>
          <cell r="H15">
            <v>0</v>
          </cell>
          <cell r="I15">
            <v>0</v>
          </cell>
          <cell r="P15" t="b">
            <v>1</v>
          </cell>
        </row>
        <row r="16">
          <cell r="A16" t="str">
            <v>315TRUE</v>
          </cell>
          <cell r="B16" t="str">
            <v>315cTRUE</v>
          </cell>
          <cell r="C16" t="str">
            <v>c</v>
          </cell>
          <cell r="D16" t="b">
            <v>1</v>
          </cell>
          <cell r="E16">
            <v>315</v>
          </cell>
          <cell r="F16" t="str">
            <v>More than one type of payable has been selected.</v>
          </cell>
          <cell r="G16">
            <v>0</v>
          </cell>
          <cell r="H16">
            <v>0</v>
          </cell>
          <cell r="I16" t="b">
            <v>1</v>
          </cell>
          <cell r="J16" t="b">
            <v>1</v>
          </cell>
          <cell r="K16" t="b">
            <v>1</v>
          </cell>
          <cell r="L16" t="b">
            <v>1</v>
          </cell>
          <cell r="M16" t="b">
            <v>1</v>
          </cell>
          <cell r="N16" t="b">
            <v>1</v>
          </cell>
          <cell r="P16" t="b">
            <v>1</v>
          </cell>
          <cell r="R16">
            <v>5</v>
          </cell>
        </row>
        <row r="17">
          <cell r="A17" t="str">
            <v>315FALSE</v>
          </cell>
          <cell r="B17" t="str">
            <v>315dFALSE</v>
          </cell>
          <cell r="C17" t="str">
            <v>d</v>
          </cell>
          <cell r="D17" t="b">
            <v>0</v>
          </cell>
          <cell r="E17">
            <v>315</v>
          </cell>
          <cell r="F17" t="str">
            <v>Original issue amount is blank.</v>
          </cell>
          <cell r="G17">
            <v>0</v>
          </cell>
          <cell r="H17">
            <v>0</v>
          </cell>
          <cell r="I17" t="b">
            <v>1</v>
          </cell>
          <cell r="P17" t="b">
            <v>0</v>
          </cell>
        </row>
        <row r="18">
          <cell r="A18" t="str">
            <v>315FALSE</v>
          </cell>
          <cell r="B18" t="str">
            <v>315eFALSE</v>
          </cell>
          <cell r="C18" t="str">
            <v>e</v>
          </cell>
          <cell r="D18" t="b">
            <v>0</v>
          </cell>
          <cell r="E18">
            <v>315</v>
          </cell>
          <cell r="F18" t="str">
            <v>"From" interest rate is blank.</v>
          </cell>
          <cell r="G18">
            <v>0</v>
          </cell>
          <cell r="H18">
            <v>0</v>
          </cell>
          <cell r="I18" t="b">
            <v>1</v>
          </cell>
          <cell r="P18" t="b">
            <v>0</v>
          </cell>
        </row>
        <row r="19">
          <cell r="A19" t="str">
            <v>315FALSE</v>
          </cell>
          <cell r="B19" t="str">
            <v>315fFALSE</v>
          </cell>
          <cell r="C19" t="str">
            <v>f</v>
          </cell>
          <cell r="D19" t="b">
            <v>0</v>
          </cell>
          <cell r="E19">
            <v>315</v>
          </cell>
          <cell r="F19" t="str">
            <v>"To" interest rate is blank.</v>
          </cell>
          <cell r="G19">
            <v>0</v>
          </cell>
          <cell r="H19">
            <v>0</v>
          </cell>
          <cell r="I19" t="b">
            <v>1</v>
          </cell>
          <cell r="P19" t="b">
            <v>0</v>
          </cell>
        </row>
        <row r="20">
          <cell r="A20" t="str">
            <v>315FALSE</v>
          </cell>
          <cell r="B20" t="str">
            <v>315gFALSE</v>
          </cell>
          <cell r="C20" t="str">
            <v>g</v>
          </cell>
          <cell r="D20" t="b">
            <v>0</v>
          </cell>
          <cell r="E20">
            <v>315</v>
          </cell>
          <cell r="F20" t="str">
            <v>Final maturity date is blank.</v>
          </cell>
          <cell r="G20">
            <v>0</v>
          </cell>
          <cell r="H20">
            <v>0</v>
          </cell>
          <cell r="I20" t="b">
            <v>1</v>
          </cell>
          <cell r="P20" t="b">
            <v>0</v>
          </cell>
        </row>
        <row r="21">
          <cell r="A21" t="str">
            <v>320TRUE</v>
          </cell>
          <cell r="B21" t="str">
            <v>320aTRUE</v>
          </cell>
          <cell r="C21" t="str">
            <v>a</v>
          </cell>
          <cell r="D21" t="b">
            <v>1</v>
          </cell>
          <cell r="E21">
            <v>320</v>
          </cell>
          <cell r="F21" t="str">
            <v>Year of final maturity date does not agree with year range of final amount in principal column.</v>
          </cell>
          <cell r="G21">
            <v>0</v>
          </cell>
          <cell r="H21">
            <v>1900</v>
          </cell>
          <cell r="I21">
            <v>0</v>
          </cell>
          <cell r="J21">
            <v>0</v>
          </cell>
          <cell r="K21" t="b">
            <v>1</v>
          </cell>
          <cell r="P21" t="b">
            <v>1</v>
          </cell>
          <cell r="R21" t="b">
            <v>1</v>
          </cell>
          <cell r="S21" t="b">
            <v>0</v>
          </cell>
        </row>
        <row r="22">
          <cell r="A22" t="str">
            <v>320TRUE</v>
          </cell>
          <cell r="B22" t="str">
            <v>320bTRUE</v>
          </cell>
          <cell r="C22" t="str">
            <v>b</v>
          </cell>
          <cell r="D22" t="b">
            <v>1</v>
          </cell>
          <cell r="E22">
            <v>320</v>
          </cell>
          <cell r="F22" t="str">
            <v>Interest rate range is invalid.</v>
          </cell>
          <cell r="G22">
            <v>0</v>
          </cell>
          <cell r="H22">
            <v>0</v>
          </cell>
          <cell r="I22">
            <v>0</v>
          </cell>
          <cell r="P22" t="b">
            <v>1</v>
          </cell>
        </row>
        <row r="23">
          <cell r="A23" t="str">
            <v>320TRUE</v>
          </cell>
          <cell r="B23" t="str">
            <v>320cTRUE</v>
          </cell>
          <cell r="C23" t="str">
            <v>c</v>
          </cell>
          <cell r="D23" t="b">
            <v>1</v>
          </cell>
          <cell r="E23">
            <v>320</v>
          </cell>
          <cell r="F23" t="str">
            <v>More than one type of payable has been selected.</v>
          </cell>
          <cell r="G23">
            <v>0</v>
          </cell>
          <cell r="H23">
            <v>0</v>
          </cell>
          <cell r="I23" t="b">
            <v>1</v>
          </cell>
          <cell r="J23" t="b">
            <v>1</v>
          </cell>
          <cell r="K23" t="b">
            <v>1</v>
          </cell>
          <cell r="L23" t="b">
            <v>1</v>
          </cell>
          <cell r="N23" t="b">
            <v>1</v>
          </cell>
          <cell r="O23" t="b">
            <v>1</v>
          </cell>
          <cell r="P23" t="b">
            <v>1</v>
          </cell>
          <cell r="R23">
            <v>4</v>
          </cell>
        </row>
        <row r="24">
          <cell r="A24" t="str">
            <v>320FALSE</v>
          </cell>
          <cell r="B24" t="str">
            <v>320dFALSE</v>
          </cell>
          <cell r="C24" t="str">
            <v>d</v>
          </cell>
          <cell r="D24" t="b">
            <v>0</v>
          </cell>
          <cell r="E24">
            <v>320</v>
          </cell>
          <cell r="F24" t="str">
            <v>Original issue amount is blank.</v>
          </cell>
          <cell r="G24">
            <v>0</v>
          </cell>
          <cell r="H24">
            <v>0</v>
          </cell>
          <cell r="I24" t="b">
            <v>1</v>
          </cell>
          <cell r="P24" t="b">
            <v>0</v>
          </cell>
        </row>
        <row r="25">
          <cell r="A25" t="str">
            <v>320FALSE</v>
          </cell>
          <cell r="B25" t="str">
            <v>320eFALSE</v>
          </cell>
          <cell r="C25" t="str">
            <v>e</v>
          </cell>
          <cell r="D25" t="b">
            <v>0</v>
          </cell>
          <cell r="E25">
            <v>320</v>
          </cell>
          <cell r="F25" t="str">
            <v>"From" interest rate is blank.</v>
          </cell>
          <cell r="G25">
            <v>0</v>
          </cell>
          <cell r="H25">
            <v>0</v>
          </cell>
          <cell r="I25" t="b">
            <v>1</v>
          </cell>
          <cell r="P25" t="b">
            <v>0</v>
          </cell>
        </row>
        <row r="26">
          <cell r="A26" t="str">
            <v>320FALSE</v>
          </cell>
          <cell r="B26" t="str">
            <v>320fFALSE</v>
          </cell>
          <cell r="C26" t="str">
            <v>f</v>
          </cell>
          <cell r="D26" t="b">
            <v>0</v>
          </cell>
          <cell r="E26">
            <v>320</v>
          </cell>
          <cell r="F26" t="str">
            <v>"To" interest rate is blank.</v>
          </cell>
          <cell r="G26">
            <v>0</v>
          </cell>
          <cell r="H26">
            <v>0</v>
          </cell>
          <cell r="I26" t="b">
            <v>1</v>
          </cell>
          <cell r="P26" t="b">
            <v>0</v>
          </cell>
        </row>
        <row r="27">
          <cell r="A27" t="str">
            <v>320FALSE</v>
          </cell>
          <cell r="B27" t="str">
            <v>320gFALSE</v>
          </cell>
          <cell r="C27" t="str">
            <v>g</v>
          </cell>
          <cell r="D27" t="b">
            <v>0</v>
          </cell>
          <cell r="E27">
            <v>320</v>
          </cell>
          <cell r="F27" t="str">
            <v>Final maturity date is blank.</v>
          </cell>
          <cell r="G27">
            <v>0</v>
          </cell>
          <cell r="H27">
            <v>0</v>
          </cell>
          <cell r="I27" t="b">
            <v>1</v>
          </cell>
          <cell r="P27" t="b">
            <v>0</v>
          </cell>
        </row>
        <row r="28">
          <cell r="A28" t="str">
            <v>325FALSE</v>
          </cell>
          <cell r="B28" t="str">
            <v>325aFALSE</v>
          </cell>
          <cell r="C28" t="str">
            <v>a</v>
          </cell>
          <cell r="D28" t="b">
            <v>0</v>
          </cell>
          <cell r="E28">
            <v>325</v>
          </cell>
          <cell r="F28" t="str">
            <v>GASB number is blank.</v>
          </cell>
          <cell r="G28">
            <v>0</v>
          </cell>
          <cell r="H28" t="b">
            <v>1</v>
          </cell>
          <cell r="P28" t="b">
            <v>0</v>
          </cell>
        </row>
        <row r="29">
          <cell r="A29" t="str">
            <v>330TRUE</v>
          </cell>
          <cell r="B29" t="str">
            <v>330aTRUE</v>
          </cell>
          <cell r="C29" t="str">
            <v>a</v>
          </cell>
          <cell r="D29" t="b">
            <v>1</v>
          </cell>
          <cell r="E29">
            <v>330</v>
          </cell>
          <cell r="F29" t="str">
            <v>Deferred loss on refunding amount does not match balance in Column C on worksheet 305.</v>
          </cell>
          <cell r="G29">
            <v>0</v>
          </cell>
          <cell r="H29">
            <v>0</v>
          </cell>
          <cell r="I29">
            <v>0</v>
          </cell>
          <cell r="P29" t="b">
            <v>1</v>
          </cell>
        </row>
        <row r="30">
          <cell r="A30" t="str">
            <v>335FALSE</v>
          </cell>
          <cell r="B30" t="str">
            <v>335aFALSE</v>
          </cell>
          <cell r="C30" t="str">
            <v>a</v>
          </cell>
          <cell r="D30" t="b">
            <v>0</v>
          </cell>
          <cell r="E30">
            <v>335</v>
          </cell>
          <cell r="F30" t="str">
            <v>If worksheet is not NA, box must be checked.</v>
          </cell>
          <cell r="G30">
            <v>0</v>
          </cell>
          <cell r="H30" t="b">
            <v>1</v>
          </cell>
          <cell r="P30" t="b">
            <v>0</v>
          </cell>
        </row>
        <row r="31">
          <cell r="A31" t="str">
            <v>340FALSE</v>
          </cell>
          <cell r="B31" t="str">
            <v>340aFALSE</v>
          </cell>
          <cell r="C31" t="str">
            <v>a</v>
          </cell>
          <cell r="D31" t="b">
            <v>0</v>
          </cell>
          <cell r="E31">
            <v>340</v>
          </cell>
          <cell r="F31" t="str">
            <v>If worksheet is not NA, box must be checked.</v>
          </cell>
          <cell r="G31">
            <v>0</v>
          </cell>
          <cell r="H31" t="b">
            <v>1</v>
          </cell>
          <cell r="P31" t="b">
            <v>0</v>
          </cell>
        </row>
        <row r="32">
          <cell r="A32" t="str">
            <v>345FALSE</v>
          </cell>
          <cell r="B32" t="str">
            <v>345aFALSE</v>
          </cell>
          <cell r="C32" t="str">
            <v>a</v>
          </cell>
          <cell r="D32" t="b">
            <v>0</v>
          </cell>
          <cell r="E32">
            <v>345</v>
          </cell>
          <cell r="F32" t="str">
            <v>All questions have not been answered.</v>
          </cell>
          <cell r="G32">
            <v>0</v>
          </cell>
          <cell r="H32" t="b">
            <v>1</v>
          </cell>
          <cell r="I32" t="b">
            <v>1</v>
          </cell>
          <cell r="J32" t="b">
            <v>1</v>
          </cell>
          <cell r="K32" t="b">
            <v>1</v>
          </cell>
          <cell r="L32" t="b">
            <v>1</v>
          </cell>
          <cell r="M32" t="b">
            <v>1</v>
          </cell>
          <cell r="P32" t="b">
            <v>0</v>
          </cell>
          <cell r="R32" t="b">
            <v>1</v>
          </cell>
          <cell r="S32" t="b">
            <v>1</v>
          </cell>
          <cell r="T32" t="b">
            <v>1</v>
          </cell>
        </row>
        <row r="33">
          <cell r="A33" t="str">
            <v>355FALSE</v>
          </cell>
          <cell r="B33" t="str">
            <v>355aFALSE</v>
          </cell>
          <cell r="C33" t="str">
            <v>a</v>
          </cell>
          <cell r="D33" t="b">
            <v>0</v>
          </cell>
          <cell r="E33">
            <v>355</v>
          </cell>
          <cell r="F33" t="str">
            <v>All questions have not been answered.</v>
          </cell>
          <cell r="G33">
            <v>0</v>
          </cell>
          <cell r="H33" t="b">
            <v>1</v>
          </cell>
          <cell r="I33" t="b">
            <v>1</v>
          </cell>
          <cell r="J33" t="b">
            <v>1</v>
          </cell>
          <cell r="K33" t="b">
            <v>1</v>
          </cell>
          <cell r="P33" t="b">
            <v>0</v>
          </cell>
          <cell r="R33" t="b">
            <v>1</v>
          </cell>
          <cell r="S33" t="b">
            <v>1</v>
          </cell>
        </row>
        <row r="34">
          <cell r="A34" t="str">
            <v>360FALSE</v>
          </cell>
          <cell r="B34" t="str">
            <v>360aFALSE</v>
          </cell>
          <cell r="C34" t="str">
            <v>a</v>
          </cell>
          <cell r="D34" t="b">
            <v>0</v>
          </cell>
          <cell r="E34">
            <v>360</v>
          </cell>
          <cell r="F34" t="str">
            <v>If worksheet is not NA, box must be checked.</v>
          </cell>
          <cell r="G34">
            <v>0</v>
          </cell>
          <cell r="H34" t="b">
            <v>1</v>
          </cell>
          <cell r="P34" t="b">
            <v>0</v>
          </cell>
        </row>
        <row r="35">
          <cell r="A35" t="str">
            <v>401TRUE</v>
          </cell>
          <cell r="B35" t="str">
            <v>401aTRUE</v>
          </cell>
          <cell r="C35" t="str">
            <v>a</v>
          </cell>
          <cell r="D35" t="b">
            <v>1</v>
          </cell>
          <cell r="E35">
            <v>401</v>
          </cell>
          <cell r="F35" t="str">
            <v>Total Fund Equity does not match in one or more columns.</v>
          </cell>
          <cell r="G35">
            <v>0</v>
          </cell>
          <cell r="H35">
            <v>0</v>
          </cell>
          <cell r="P35" t="b">
            <v>1</v>
          </cell>
        </row>
        <row r="36">
          <cell r="A36" t="str">
            <v>405TRUE</v>
          </cell>
          <cell r="B36" t="str">
            <v>405aTRUE</v>
          </cell>
          <cell r="C36" t="str">
            <v>a</v>
          </cell>
          <cell r="D36" t="b">
            <v>1</v>
          </cell>
          <cell r="E36">
            <v>405</v>
          </cell>
          <cell r="F36" t="str">
            <v>Total Fund Equity does not match in one or more columns.</v>
          </cell>
          <cell r="G36">
            <v>0</v>
          </cell>
          <cell r="H36">
            <v>0</v>
          </cell>
          <cell r="P36" t="b">
            <v>1</v>
          </cell>
        </row>
        <row r="37">
          <cell r="A37" t="str">
            <v>410TRUE</v>
          </cell>
          <cell r="B37" t="str">
            <v>410aTRUE</v>
          </cell>
          <cell r="C37" t="str">
            <v>a</v>
          </cell>
          <cell r="D37" t="b">
            <v>1</v>
          </cell>
          <cell r="E37">
            <v>410</v>
          </cell>
          <cell r="F37" t="str">
            <v>Total Fund Equity does not match in one or more columns.</v>
          </cell>
          <cell r="G37">
            <v>0</v>
          </cell>
          <cell r="H37">
            <v>0</v>
          </cell>
          <cell r="P37" t="b">
            <v>1</v>
          </cell>
        </row>
        <row r="38">
          <cell r="A38" t="str">
            <v>415TRUE</v>
          </cell>
          <cell r="B38" t="str">
            <v>415aTRUE</v>
          </cell>
          <cell r="C38" t="str">
            <v>a</v>
          </cell>
          <cell r="D38" t="b">
            <v>1</v>
          </cell>
          <cell r="E38">
            <v>415</v>
          </cell>
          <cell r="F38" t="str">
            <v>Total Fund Equity does not match in one or more columns.</v>
          </cell>
          <cell r="G38">
            <v>0</v>
          </cell>
          <cell r="H38">
            <v>0</v>
          </cell>
          <cell r="P38" t="b">
            <v>1</v>
          </cell>
        </row>
        <row r="39">
          <cell r="A39" t="str">
            <v>420TRUE</v>
          </cell>
          <cell r="B39" t="str">
            <v>420bTRUE</v>
          </cell>
          <cell r="C39" t="str">
            <v>b</v>
          </cell>
          <cell r="D39" t="b">
            <v>1</v>
          </cell>
          <cell r="E39">
            <v>420</v>
          </cell>
          <cell r="F39" t="str">
            <v>Total Expendable and Nonexpendable amount does not match the total of the Restricted Net Assets column.</v>
          </cell>
          <cell r="G39">
            <v>0</v>
          </cell>
          <cell r="H39">
            <v>0</v>
          </cell>
          <cell r="I39">
            <v>0</v>
          </cell>
          <cell r="P39" t="b">
            <v>1</v>
          </cell>
          <cell r="R39">
            <v>0</v>
          </cell>
        </row>
        <row r="40">
          <cell r="A40" t="str">
            <v>420TRUE</v>
          </cell>
          <cell r="B40" t="str">
            <v>420cTRUE</v>
          </cell>
          <cell r="C40" t="str">
            <v>c</v>
          </cell>
          <cell r="D40" t="b">
            <v>1</v>
          </cell>
          <cell r="E40">
            <v>420</v>
          </cell>
          <cell r="F40" t="str">
            <v>Total Unrestricted Net Assets amount does not match the total of the Unrestricted Net Assets column.</v>
          </cell>
          <cell r="G40">
            <v>0</v>
          </cell>
          <cell r="H40">
            <v>0</v>
          </cell>
          <cell r="I40">
            <v>0</v>
          </cell>
          <cell r="P40" t="b">
            <v>1</v>
          </cell>
          <cell r="R40">
            <v>0</v>
          </cell>
        </row>
        <row r="41">
          <cell r="A41" t="str">
            <v>501TRUE</v>
          </cell>
          <cell r="B41" t="str">
            <v>501aTRUE</v>
          </cell>
          <cell r="C41" t="str">
            <v>a</v>
          </cell>
          <cell r="D41" t="b">
            <v>1</v>
          </cell>
          <cell r="E41">
            <v>501</v>
          </cell>
          <cell r="F41" t="str">
            <v>Worksheet is out of balance.</v>
          </cell>
          <cell r="G41">
            <v>0</v>
          </cell>
          <cell r="H41">
            <v>0</v>
          </cell>
          <cell r="P41" t="b">
            <v>1</v>
          </cell>
        </row>
        <row r="42">
          <cell r="A42" t="str">
            <v>501TRUE</v>
          </cell>
          <cell r="B42" t="str">
            <v>501bTRUE</v>
          </cell>
          <cell r="C42" t="str">
            <v>b</v>
          </cell>
          <cell r="D42" t="b">
            <v>1</v>
          </cell>
          <cell r="E42">
            <v>501</v>
          </cell>
          <cell r="F42" t="str">
            <v>One or more lines are incomplete.  See lines marked *.</v>
          </cell>
          <cell r="G42">
            <v>0</v>
          </cell>
          <cell r="H42">
            <v>0</v>
          </cell>
          <cell r="P42" t="b">
            <v>1</v>
          </cell>
        </row>
        <row r="43">
          <cell r="A43" t="str">
            <v>505FALSE</v>
          </cell>
          <cell r="B43" t="str">
            <v>505aFALSE</v>
          </cell>
          <cell r="C43" t="str">
            <v>a</v>
          </cell>
          <cell r="D43" t="b">
            <v>0</v>
          </cell>
          <cell r="E43">
            <v>505</v>
          </cell>
          <cell r="F43" t="str">
            <v>GASB number is blank.</v>
          </cell>
          <cell r="G43">
            <v>0</v>
          </cell>
          <cell r="H43" t="b">
            <v>1</v>
          </cell>
          <cell r="P43" t="b">
            <v>0</v>
          </cell>
        </row>
        <row r="44">
          <cell r="A44" t="str">
            <v>505TRUE</v>
          </cell>
          <cell r="B44" t="str">
            <v>505bTRUE</v>
          </cell>
          <cell r="C44" t="str">
            <v>b</v>
          </cell>
          <cell r="D44" t="b">
            <v>1</v>
          </cell>
          <cell r="E44">
            <v>505</v>
          </cell>
          <cell r="F44" t="str">
            <v>One or more lines are incomplete.  See lines marked *.</v>
          </cell>
          <cell r="G44">
            <v>0</v>
          </cell>
          <cell r="H44">
            <v>0</v>
          </cell>
          <cell r="P44" t="b">
            <v>1</v>
          </cell>
        </row>
        <row r="45">
          <cell r="A45" t="str">
            <v>510FALSE</v>
          </cell>
          <cell r="B45" t="str">
            <v>510aFALSE</v>
          </cell>
          <cell r="C45" t="str">
            <v>a</v>
          </cell>
          <cell r="D45" t="b">
            <v>0</v>
          </cell>
          <cell r="E45">
            <v>510</v>
          </cell>
          <cell r="F45" t="str">
            <v>GASB number is blank.</v>
          </cell>
          <cell r="G45">
            <v>0</v>
          </cell>
          <cell r="H45" t="b">
            <v>1</v>
          </cell>
          <cell r="P45" t="b">
            <v>0</v>
          </cell>
        </row>
        <row r="46">
          <cell r="A46" t="str">
            <v>510TRUE</v>
          </cell>
          <cell r="B46" t="str">
            <v>510bTRUE</v>
          </cell>
          <cell r="C46" t="str">
            <v>b</v>
          </cell>
          <cell r="D46" t="b">
            <v>1</v>
          </cell>
          <cell r="E46">
            <v>510</v>
          </cell>
          <cell r="F46" t="str">
            <v>One or more lines are incomplete.  See lines marked *.</v>
          </cell>
          <cell r="G46">
            <v>0</v>
          </cell>
          <cell r="H46">
            <v>0</v>
          </cell>
          <cell r="P46" t="b">
            <v>1</v>
          </cell>
        </row>
        <row r="47">
          <cell r="A47" t="str">
            <v>515FALSE</v>
          </cell>
          <cell r="B47" t="str">
            <v>515aFALSE</v>
          </cell>
          <cell r="C47" t="str">
            <v>a</v>
          </cell>
          <cell r="D47" t="b">
            <v>0</v>
          </cell>
          <cell r="E47">
            <v>515</v>
          </cell>
          <cell r="F47" t="str">
            <v>GASB number is blank.</v>
          </cell>
          <cell r="G47">
            <v>0</v>
          </cell>
          <cell r="H47" t="b">
            <v>1</v>
          </cell>
          <cell r="P47" t="b">
            <v>0</v>
          </cell>
        </row>
        <row r="48">
          <cell r="A48" t="str">
            <v>515TRUE</v>
          </cell>
          <cell r="B48" t="str">
            <v>515bTRUE</v>
          </cell>
          <cell r="C48" t="str">
            <v>b</v>
          </cell>
          <cell r="D48" t="b">
            <v>1</v>
          </cell>
          <cell r="E48">
            <v>515</v>
          </cell>
          <cell r="F48" t="str">
            <v>One or more lines are incomplete.  See lines marked *.</v>
          </cell>
          <cell r="G48">
            <v>0</v>
          </cell>
          <cell r="H48">
            <v>0</v>
          </cell>
          <cell r="P48" t="b">
            <v>1</v>
          </cell>
        </row>
        <row r="49">
          <cell r="A49" t="str">
            <v>520FALSE</v>
          </cell>
          <cell r="B49" t="str">
            <v>520aFALSE</v>
          </cell>
          <cell r="C49" t="str">
            <v>a</v>
          </cell>
          <cell r="D49" t="b">
            <v>0</v>
          </cell>
          <cell r="E49">
            <v>520</v>
          </cell>
          <cell r="F49" t="str">
            <v>GASB number is blank.</v>
          </cell>
          <cell r="G49">
            <v>0</v>
          </cell>
          <cell r="H49" t="b">
            <v>1</v>
          </cell>
          <cell r="P49" t="b">
            <v>0</v>
          </cell>
        </row>
        <row r="50">
          <cell r="A50" t="str">
            <v>520TRUE</v>
          </cell>
          <cell r="B50" t="str">
            <v>520bTRUE</v>
          </cell>
          <cell r="C50" t="str">
            <v>b</v>
          </cell>
          <cell r="D50" t="b">
            <v>1</v>
          </cell>
          <cell r="E50">
            <v>520</v>
          </cell>
          <cell r="F50" t="str">
            <v>One or more lines are incomplete.  See lines marked *.</v>
          </cell>
          <cell r="G50">
            <v>0</v>
          </cell>
          <cell r="H50">
            <v>0</v>
          </cell>
          <cell r="P50" t="b">
            <v>1</v>
          </cell>
        </row>
        <row r="51">
          <cell r="A51" t="str">
            <v>525FALSE</v>
          </cell>
          <cell r="B51" t="str">
            <v>525aFALSE</v>
          </cell>
          <cell r="C51" t="str">
            <v>a</v>
          </cell>
          <cell r="D51" t="b">
            <v>0</v>
          </cell>
          <cell r="E51">
            <v>525</v>
          </cell>
          <cell r="F51" t="str">
            <v>GASB number is blank.</v>
          </cell>
          <cell r="G51">
            <v>0</v>
          </cell>
          <cell r="H51" t="b">
            <v>1</v>
          </cell>
          <cell r="P51" t="b">
            <v>0</v>
          </cell>
        </row>
        <row r="52">
          <cell r="A52" t="str">
            <v>525TRUE</v>
          </cell>
          <cell r="B52" t="str">
            <v>525bTRUE</v>
          </cell>
          <cell r="C52" t="str">
            <v>b</v>
          </cell>
          <cell r="D52" t="b">
            <v>1</v>
          </cell>
          <cell r="E52">
            <v>525</v>
          </cell>
          <cell r="F52" t="str">
            <v>One or more lines are incomplete.  See lines marked *.</v>
          </cell>
          <cell r="G52">
            <v>0</v>
          </cell>
          <cell r="H52">
            <v>0</v>
          </cell>
          <cell r="P52" t="b">
            <v>1</v>
          </cell>
        </row>
        <row r="53">
          <cell r="A53" t="str">
            <v>530FALSE</v>
          </cell>
          <cell r="B53" t="str">
            <v>530aFALSE</v>
          </cell>
          <cell r="C53" t="str">
            <v>a</v>
          </cell>
          <cell r="D53" t="b">
            <v>0</v>
          </cell>
          <cell r="E53">
            <v>530</v>
          </cell>
          <cell r="F53" t="str">
            <v>GASB number is blank.</v>
          </cell>
          <cell r="G53">
            <v>0</v>
          </cell>
          <cell r="H53" t="b">
            <v>1</v>
          </cell>
          <cell r="P53" t="b">
            <v>0</v>
          </cell>
        </row>
        <row r="54">
          <cell r="A54" t="str">
            <v>530TRUE</v>
          </cell>
          <cell r="B54" t="str">
            <v>530bTRUE</v>
          </cell>
          <cell r="C54" t="str">
            <v>b</v>
          </cell>
          <cell r="D54" t="b">
            <v>1</v>
          </cell>
          <cell r="E54">
            <v>530</v>
          </cell>
          <cell r="F54" t="str">
            <v>One or more lines are incomplete.  See lines marked *.</v>
          </cell>
          <cell r="G54">
            <v>0</v>
          </cell>
          <cell r="H54">
            <v>0</v>
          </cell>
          <cell r="P54" t="b">
            <v>1</v>
          </cell>
        </row>
        <row r="55">
          <cell r="A55" t="str">
            <v>535FALSE</v>
          </cell>
          <cell r="B55" t="str">
            <v>535aFALSE</v>
          </cell>
          <cell r="C55" t="str">
            <v>a</v>
          </cell>
          <cell r="D55" t="b">
            <v>0</v>
          </cell>
          <cell r="E55">
            <v>535</v>
          </cell>
          <cell r="F55" t="str">
            <v>GASB number is blank.</v>
          </cell>
          <cell r="G55">
            <v>0</v>
          </cell>
          <cell r="H55" t="b">
            <v>1</v>
          </cell>
          <cell r="P55" t="b">
            <v>0</v>
          </cell>
        </row>
        <row r="56">
          <cell r="A56" t="str">
            <v>535TRUE</v>
          </cell>
          <cell r="B56" t="str">
            <v>535bTRUE</v>
          </cell>
          <cell r="C56" t="str">
            <v>b</v>
          </cell>
          <cell r="D56" t="b">
            <v>1</v>
          </cell>
          <cell r="E56">
            <v>535</v>
          </cell>
          <cell r="F56" t="str">
            <v>One or more lines are incomplete.  See lines marked *.</v>
          </cell>
          <cell r="G56">
            <v>0</v>
          </cell>
          <cell r="H56">
            <v>0</v>
          </cell>
          <cell r="P56" t="b">
            <v>1</v>
          </cell>
        </row>
        <row r="57">
          <cell r="A57" t="str">
            <v>540TRUE</v>
          </cell>
          <cell r="B57" t="str">
            <v>540aTRUE</v>
          </cell>
          <cell r="C57" t="str">
            <v>a</v>
          </cell>
          <cell r="D57" t="b">
            <v>1</v>
          </cell>
          <cell r="E57">
            <v>540</v>
          </cell>
          <cell r="F57" t="str">
            <v>Worksheet is out of balance.</v>
          </cell>
          <cell r="G57">
            <v>0</v>
          </cell>
          <cell r="H57">
            <v>0</v>
          </cell>
          <cell r="P57" t="b">
            <v>1</v>
          </cell>
        </row>
        <row r="58">
          <cell r="A58" t="str">
            <v>540TRUE</v>
          </cell>
          <cell r="B58" t="str">
            <v>540bTRUE</v>
          </cell>
          <cell r="C58" t="str">
            <v>b</v>
          </cell>
          <cell r="D58" t="b">
            <v>1</v>
          </cell>
          <cell r="E58">
            <v>540</v>
          </cell>
          <cell r="F58" t="str">
            <v>Invalid NCAS account number.  See lines marked *.</v>
          </cell>
          <cell r="G58">
            <v>0</v>
          </cell>
          <cell r="H58">
            <v>0</v>
          </cell>
          <cell r="I58">
            <v>0</v>
          </cell>
          <cell r="P58" t="b">
            <v>1</v>
          </cell>
        </row>
        <row r="59">
          <cell r="A59" t="str">
            <v>540TRUE</v>
          </cell>
          <cell r="B59" t="str">
            <v>540cTRUE</v>
          </cell>
          <cell r="C59" t="str">
            <v>c</v>
          </cell>
          <cell r="D59" t="b">
            <v>1</v>
          </cell>
          <cell r="E59">
            <v>540</v>
          </cell>
          <cell r="F59" t="str">
            <v>One or more lines are incomplete.  See lines marked *.</v>
          </cell>
          <cell r="G59">
            <v>0</v>
          </cell>
          <cell r="H59">
            <v>0</v>
          </cell>
          <cell r="I59">
            <v>0</v>
          </cell>
          <cell r="P59" t="b">
            <v>1</v>
          </cell>
        </row>
        <row r="60">
          <cell r="A60" t="str">
            <v>545TRUE</v>
          </cell>
          <cell r="B60" t="str">
            <v>545aTRUE</v>
          </cell>
          <cell r="C60" t="str">
            <v>a</v>
          </cell>
          <cell r="D60" t="b">
            <v>1</v>
          </cell>
          <cell r="E60">
            <v>545</v>
          </cell>
          <cell r="F60" t="str">
            <v>Worksheet is out of balance.</v>
          </cell>
          <cell r="G60">
            <v>0</v>
          </cell>
          <cell r="H60">
            <v>0</v>
          </cell>
          <cell r="P60" t="b">
            <v>1</v>
          </cell>
        </row>
        <row r="61">
          <cell r="A61" t="str">
            <v>545TRUE</v>
          </cell>
          <cell r="B61" t="str">
            <v>545bTRUE</v>
          </cell>
          <cell r="C61" t="str">
            <v>b</v>
          </cell>
          <cell r="D61" t="b">
            <v>1</v>
          </cell>
          <cell r="E61">
            <v>545</v>
          </cell>
          <cell r="F61" t="str">
            <v>Invalid NCAS account number.  See lines marked *.</v>
          </cell>
          <cell r="G61">
            <v>0</v>
          </cell>
          <cell r="H61">
            <v>0</v>
          </cell>
          <cell r="I61">
            <v>0</v>
          </cell>
          <cell r="P61" t="b">
            <v>1</v>
          </cell>
        </row>
        <row r="62">
          <cell r="A62" t="str">
            <v>545TRUE</v>
          </cell>
          <cell r="B62" t="str">
            <v>545cTRUE</v>
          </cell>
          <cell r="C62" t="str">
            <v>c</v>
          </cell>
          <cell r="D62" t="b">
            <v>1</v>
          </cell>
          <cell r="E62">
            <v>545</v>
          </cell>
          <cell r="F62" t="str">
            <v>One or more lines are incomplete.  See lines marked *.</v>
          </cell>
          <cell r="G62">
            <v>0</v>
          </cell>
          <cell r="H62">
            <v>0</v>
          </cell>
          <cell r="I62">
            <v>0</v>
          </cell>
          <cell r="P62" t="b">
            <v>1</v>
          </cell>
        </row>
        <row r="63">
          <cell r="A63" t="str">
            <v>550FALSE</v>
          </cell>
          <cell r="B63" t="str">
            <v>550aFALSE</v>
          </cell>
          <cell r="C63" t="str">
            <v>a</v>
          </cell>
          <cell r="D63" t="b">
            <v>0</v>
          </cell>
          <cell r="E63">
            <v>550</v>
          </cell>
          <cell r="F63" t="str">
            <v>GASB number is blank.</v>
          </cell>
          <cell r="G63">
            <v>0</v>
          </cell>
          <cell r="H63" t="b">
            <v>1</v>
          </cell>
          <cell r="P63" t="b">
            <v>0</v>
          </cell>
        </row>
        <row r="64">
          <cell r="A64" t="str">
            <v>550TRUE</v>
          </cell>
          <cell r="B64" t="str">
            <v>550bTRUE</v>
          </cell>
          <cell r="C64" t="str">
            <v>b</v>
          </cell>
          <cell r="D64" t="b">
            <v>1</v>
          </cell>
          <cell r="E64">
            <v>550</v>
          </cell>
          <cell r="F64" t="str">
            <v>Invalid NCAS account number.  See lines marked *.</v>
          </cell>
          <cell r="G64">
            <v>0</v>
          </cell>
          <cell r="H64">
            <v>0</v>
          </cell>
          <cell r="P64" t="b">
            <v>1</v>
          </cell>
        </row>
        <row r="65">
          <cell r="A65" t="str">
            <v>550TRUE</v>
          </cell>
          <cell r="B65" t="str">
            <v>550cTRUE</v>
          </cell>
          <cell r="C65" t="str">
            <v>c</v>
          </cell>
          <cell r="D65" t="b">
            <v>1</v>
          </cell>
          <cell r="E65">
            <v>550</v>
          </cell>
          <cell r="F65" t="str">
            <v>One or more lines are incomplete.  See lines marked *.</v>
          </cell>
          <cell r="G65">
            <v>0</v>
          </cell>
          <cell r="H65">
            <v>0</v>
          </cell>
          <cell r="P65" t="b">
            <v>1</v>
          </cell>
        </row>
        <row r="66">
          <cell r="A66" t="str">
            <v>555FALSE</v>
          </cell>
          <cell r="B66" t="str">
            <v>555aFALSE</v>
          </cell>
          <cell r="C66" t="str">
            <v>a</v>
          </cell>
          <cell r="D66" t="b">
            <v>0</v>
          </cell>
          <cell r="E66">
            <v>555</v>
          </cell>
          <cell r="F66" t="str">
            <v>GASB number is blank.</v>
          </cell>
          <cell r="G66">
            <v>0</v>
          </cell>
          <cell r="H66" t="b">
            <v>1</v>
          </cell>
          <cell r="P66" t="b">
            <v>0</v>
          </cell>
        </row>
        <row r="67">
          <cell r="A67" t="str">
            <v>555TRUE</v>
          </cell>
          <cell r="B67" t="str">
            <v>555bTRUE</v>
          </cell>
          <cell r="C67" t="str">
            <v>b</v>
          </cell>
          <cell r="D67" t="b">
            <v>1</v>
          </cell>
          <cell r="E67">
            <v>555</v>
          </cell>
          <cell r="F67" t="str">
            <v>Invalid NCAS account number.  See lines marked *.</v>
          </cell>
          <cell r="G67">
            <v>0</v>
          </cell>
          <cell r="H67">
            <v>0</v>
          </cell>
          <cell r="P67" t="b">
            <v>1</v>
          </cell>
        </row>
        <row r="68">
          <cell r="A68" t="str">
            <v>555TRUE</v>
          </cell>
          <cell r="B68" t="str">
            <v>555cTRUE</v>
          </cell>
          <cell r="C68" t="str">
            <v>c</v>
          </cell>
          <cell r="D68" t="b">
            <v>1</v>
          </cell>
          <cell r="E68">
            <v>555</v>
          </cell>
          <cell r="F68" t="str">
            <v>One or more lines are incomplete.  See lines marked *.</v>
          </cell>
          <cell r="G68">
            <v>0</v>
          </cell>
          <cell r="H68">
            <v>0</v>
          </cell>
          <cell r="P68" t="b">
            <v>1</v>
          </cell>
        </row>
        <row r="69">
          <cell r="A69" t="e">
            <v>#N/A</v>
          </cell>
          <cell r="B69" t="e">
            <v>#N/A</v>
          </cell>
          <cell r="C69" t="str">
            <v>a</v>
          </cell>
          <cell r="D69" t="e">
            <v>#N/A</v>
          </cell>
          <cell r="E69">
            <v>560</v>
          </cell>
          <cell r="F69" t="str">
            <v>Invalid NCAS account number.  See lines marked *.</v>
          </cell>
          <cell r="G69" t="e">
            <v>#N/A</v>
          </cell>
          <cell r="H69" t="e">
            <v>#REF!</v>
          </cell>
          <cell r="I69" t="e">
            <v>#REF!</v>
          </cell>
          <cell r="P69" t="e">
            <v>#REF!</v>
          </cell>
        </row>
        <row r="70">
          <cell r="A70" t="e">
            <v>#N/A</v>
          </cell>
          <cell r="B70" t="e">
            <v>#N/A</v>
          </cell>
          <cell r="C70" t="str">
            <v>b</v>
          </cell>
          <cell r="D70" t="e">
            <v>#N/A</v>
          </cell>
          <cell r="E70">
            <v>560</v>
          </cell>
          <cell r="F70" t="str">
            <v>One or more lines are incomplete.  See lines marked *.</v>
          </cell>
          <cell r="G70" t="e">
            <v>#N/A</v>
          </cell>
          <cell r="H70" t="e">
            <v>#REF!</v>
          </cell>
          <cell r="I70" t="e">
            <v>#REF!</v>
          </cell>
          <cell r="P70" t="e">
            <v>#REF!</v>
          </cell>
        </row>
        <row r="71">
          <cell r="A71" t="str">
            <v>565TRUE</v>
          </cell>
          <cell r="B71" t="str">
            <v>565aTRUE</v>
          </cell>
          <cell r="C71" t="str">
            <v>a</v>
          </cell>
          <cell r="D71" t="b">
            <v>1</v>
          </cell>
          <cell r="E71">
            <v>565</v>
          </cell>
          <cell r="F71" t="str">
            <v>Invalid NCAS account number.  See lines marked *.</v>
          </cell>
          <cell r="G71">
            <v>0</v>
          </cell>
          <cell r="H71">
            <v>0</v>
          </cell>
          <cell r="P71" t="b">
            <v>1</v>
          </cell>
        </row>
        <row r="72">
          <cell r="A72" t="str">
            <v>565TRUE</v>
          </cell>
          <cell r="B72" t="str">
            <v>565bTRUE</v>
          </cell>
          <cell r="C72" t="str">
            <v>b</v>
          </cell>
          <cell r="D72" t="b">
            <v>1</v>
          </cell>
          <cell r="E72">
            <v>565</v>
          </cell>
          <cell r="F72" t="str">
            <v>One or more lines are incomplete.  See lines marked *.</v>
          </cell>
          <cell r="G72">
            <v>0</v>
          </cell>
          <cell r="H72">
            <v>0</v>
          </cell>
          <cell r="P72" t="b">
            <v>1</v>
          </cell>
        </row>
        <row r="73">
          <cell r="A73" t="str">
            <v>570FALSE</v>
          </cell>
          <cell r="B73" t="str">
            <v>570aFALSE</v>
          </cell>
          <cell r="C73" t="str">
            <v>a</v>
          </cell>
          <cell r="D73" t="b">
            <v>0</v>
          </cell>
          <cell r="E73">
            <v>570</v>
          </cell>
          <cell r="F73" t="str">
            <v>GASB number is blank.</v>
          </cell>
          <cell r="G73">
            <v>0</v>
          </cell>
          <cell r="H73" t="b">
            <v>1</v>
          </cell>
          <cell r="P73" t="b">
            <v>0</v>
          </cell>
        </row>
        <row r="74">
          <cell r="A74" t="str">
            <v>601FALSE</v>
          </cell>
          <cell r="B74" t="str">
            <v>601aFALSE</v>
          </cell>
          <cell r="C74" t="str">
            <v>a</v>
          </cell>
          <cell r="D74" t="b">
            <v>0</v>
          </cell>
          <cell r="E74">
            <v>601</v>
          </cell>
          <cell r="F74" t="str">
            <v>GASB number is blank.</v>
          </cell>
          <cell r="G74">
            <v>0</v>
          </cell>
          <cell r="H74" t="b">
            <v>1</v>
          </cell>
          <cell r="P74" t="b">
            <v>0</v>
          </cell>
        </row>
        <row r="75">
          <cell r="A75" t="str">
            <v>601FALSE</v>
          </cell>
          <cell r="B75" t="str">
            <v>601bFALSE</v>
          </cell>
          <cell r="C75" t="str">
            <v>b</v>
          </cell>
          <cell r="D75" t="b">
            <v>0</v>
          </cell>
          <cell r="E75">
            <v>601</v>
          </cell>
          <cell r="F75" t="str">
            <v>Budget code is blank.</v>
          </cell>
          <cell r="G75">
            <v>0</v>
          </cell>
          <cell r="H75" t="b">
            <v>1</v>
          </cell>
          <cell r="P75" t="b">
            <v>0</v>
          </cell>
        </row>
        <row r="76">
          <cell r="A76" t="str">
            <v>601FALSE</v>
          </cell>
          <cell r="B76" t="str">
            <v>601cFALSE</v>
          </cell>
          <cell r="C76" t="str">
            <v>c</v>
          </cell>
          <cell r="D76" t="b">
            <v>0</v>
          </cell>
          <cell r="E76">
            <v>601</v>
          </cell>
          <cell r="F76" t="str">
            <v>Worksheet is incomplete.</v>
          </cell>
          <cell r="G76">
            <v>0</v>
          </cell>
          <cell r="H76" t="b">
            <v>1</v>
          </cell>
          <cell r="I76" t="b">
            <v>1</v>
          </cell>
          <cell r="J76" t="b">
            <v>1</v>
          </cell>
          <cell r="K76" t="b">
            <v>1</v>
          </cell>
          <cell r="L76" t="b">
            <v>1</v>
          </cell>
          <cell r="P76" t="b">
            <v>0</v>
          </cell>
        </row>
        <row r="77">
          <cell r="A77" t="str">
            <v>605FALSE</v>
          </cell>
          <cell r="B77" t="str">
            <v>605aFALSE</v>
          </cell>
          <cell r="C77" t="str">
            <v>a</v>
          </cell>
          <cell r="D77" t="b">
            <v>0</v>
          </cell>
          <cell r="E77">
            <v>605</v>
          </cell>
          <cell r="F77" t="str">
            <v>Worksheet is incomplete.</v>
          </cell>
          <cell r="G77">
            <v>0</v>
          </cell>
          <cell r="H77" t="b">
            <v>1</v>
          </cell>
          <cell r="P77" t="b">
            <v>0</v>
          </cell>
        </row>
        <row r="78">
          <cell r="A78" t="str">
            <v>625FALSE</v>
          </cell>
          <cell r="B78" t="str">
            <v>625aFALSE</v>
          </cell>
          <cell r="C78" t="str">
            <v>a</v>
          </cell>
          <cell r="D78" t="b">
            <v>0</v>
          </cell>
          <cell r="E78">
            <v>625</v>
          </cell>
          <cell r="F78" t="str">
            <v>GASB number is blank.</v>
          </cell>
          <cell r="G78">
            <v>0</v>
          </cell>
          <cell r="H78" t="b">
            <v>1</v>
          </cell>
          <cell r="P78" t="b">
            <v>0</v>
          </cell>
        </row>
        <row r="79">
          <cell r="A79" t="str">
            <v>625FALSE</v>
          </cell>
          <cell r="B79" t="str">
            <v>625bFALSE</v>
          </cell>
          <cell r="C79" t="str">
            <v>b</v>
          </cell>
          <cell r="D79" t="b">
            <v>0</v>
          </cell>
          <cell r="E79">
            <v>625</v>
          </cell>
          <cell r="F79" t="str">
            <v>GASB name is blank.</v>
          </cell>
          <cell r="G79">
            <v>0</v>
          </cell>
          <cell r="H79" t="b">
            <v>1</v>
          </cell>
          <cell r="P79" t="b">
            <v>0</v>
          </cell>
        </row>
        <row r="80">
          <cell r="A80" t="str">
            <v>630FALSE</v>
          </cell>
          <cell r="B80" t="str">
            <v>630aFALSE</v>
          </cell>
          <cell r="C80" t="str">
            <v>a</v>
          </cell>
          <cell r="D80" t="b">
            <v>0</v>
          </cell>
          <cell r="E80">
            <v>630</v>
          </cell>
          <cell r="F80" t="str">
            <v>GASB number is blank.</v>
          </cell>
          <cell r="G80">
            <v>0</v>
          </cell>
          <cell r="H80" t="b">
            <v>1</v>
          </cell>
          <cell r="P80" t="b">
            <v>0</v>
          </cell>
        </row>
        <row r="81">
          <cell r="A81" t="str">
            <v>635FALSE</v>
          </cell>
          <cell r="B81" t="str">
            <v>635aFALSE</v>
          </cell>
          <cell r="C81" t="str">
            <v>a</v>
          </cell>
          <cell r="D81" t="b">
            <v>0</v>
          </cell>
          <cell r="E81">
            <v>635</v>
          </cell>
          <cell r="F81" t="str">
            <v>GASB number is blank.</v>
          </cell>
          <cell r="G81">
            <v>0</v>
          </cell>
          <cell r="H81" t="b">
            <v>1</v>
          </cell>
          <cell r="P81" t="b">
            <v>0</v>
          </cell>
        </row>
        <row r="82">
          <cell r="A82" t="str">
            <v>705TRUE</v>
          </cell>
          <cell r="B82" t="str">
            <v>705aTRUE</v>
          </cell>
          <cell r="C82" t="str">
            <v>a</v>
          </cell>
          <cell r="D82" t="b">
            <v>1</v>
          </cell>
          <cell r="E82">
            <v>705</v>
          </cell>
          <cell r="F82" t="str">
            <v>Column A does not equal Column F.  See lines marked *.</v>
          </cell>
          <cell r="G82">
            <v>0</v>
          </cell>
          <cell r="H82">
            <v>0</v>
          </cell>
          <cell r="P82" t="b">
            <v>1</v>
          </cell>
        </row>
        <row r="83">
          <cell r="A83" t="str">
            <v>710TRUE</v>
          </cell>
          <cell r="B83" t="str">
            <v>710aTRUE</v>
          </cell>
          <cell r="C83" t="str">
            <v>a</v>
          </cell>
          <cell r="D83" t="b">
            <v>1</v>
          </cell>
          <cell r="E83">
            <v>710</v>
          </cell>
          <cell r="F83" t="str">
            <v>Column A does not equal the sum of columns B, C, and D.  See lines marked *.</v>
          </cell>
          <cell r="G83">
            <v>0</v>
          </cell>
          <cell r="H83">
            <v>0</v>
          </cell>
          <cell r="P83" t="b">
            <v>1</v>
          </cell>
        </row>
        <row r="84">
          <cell r="A84" t="str">
            <v>710TRUE</v>
          </cell>
          <cell r="B84" t="str">
            <v>710bTRUE</v>
          </cell>
          <cell r="C84" t="str">
            <v>b</v>
          </cell>
          <cell r="D84" t="b">
            <v>1</v>
          </cell>
          <cell r="E84">
            <v>710</v>
          </cell>
          <cell r="F84" t="str">
            <v>Line 34 does not equal Line 35.</v>
          </cell>
          <cell r="G84">
            <v>0</v>
          </cell>
          <cell r="H84" t="b">
            <v>1</v>
          </cell>
          <cell r="P84" t="b">
            <v>1</v>
          </cell>
        </row>
        <row r="85">
          <cell r="A85" t="str">
            <v>715TRUE</v>
          </cell>
          <cell r="B85" t="str">
            <v>715aTRUE</v>
          </cell>
          <cell r="C85" t="str">
            <v>a</v>
          </cell>
          <cell r="D85" t="b">
            <v>1</v>
          </cell>
          <cell r="E85">
            <v>715</v>
          </cell>
          <cell r="F85" t="str">
            <v>Column A does not equal Column F.  See lines marked *.</v>
          </cell>
          <cell r="G85">
            <v>0</v>
          </cell>
          <cell r="H85">
            <v>0</v>
          </cell>
          <cell r="P85" t="b">
            <v>1</v>
          </cell>
        </row>
        <row r="86">
          <cell r="A86" t="e">
            <v>#N/A</v>
          </cell>
          <cell r="B86" t="e">
            <v>#N/A</v>
          </cell>
          <cell r="D86" t="e">
            <v>#N/A</v>
          </cell>
          <cell r="G86" t="e">
            <v>#N/A</v>
          </cell>
        </row>
        <row r="87">
          <cell r="A87" t="e">
            <v>#N/A</v>
          </cell>
          <cell r="B87" t="e">
            <v>#N/A</v>
          </cell>
          <cell r="D87" t="e">
            <v>#N/A</v>
          </cell>
          <cell r="G87" t="e">
            <v>#N/A</v>
          </cell>
        </row>
        <row r="88">
          <cell r="A88" t="e">
            <v>#N/A</v>
          </cell>
          <cell r="B88" t="e">
            <v>#N/A</v>
          </cell>
          <cell r="D88" t="e">
            <v>#N/A</v>
          </cell>
          <cell r="G88" t="e">
            <v>#N/A</v>
          </cell>
        </row>
        <row r="89">
          <cell r="A89" t="e">
            <v>#N/A</v>
          </cell>
          <cell r="B89" t="e">
            <v>#N/A</v>
          </cell>
          <cell r="D89" t="e">
            <v>#N/A</v>
          </cell>
          <cell r="G89" t="e">
            <v>#N/A</v>
          </cell>
        </row>
        <row r="90">
          <cell r="A90" t="e">
            <v>#N/A</v>
          </cell>
          <cell r="B90" t="e">
            <v>#N/A</v>
          </cell>
          <cell r="D90" t="e">
            <v>#N/A</v>
          </cell>
          <cell r="G90" t="e">
            <v>#N/A</v>
          </cell>
        </row>
        <row r="91">
          <cell r="A91" t="e">
            <v>#N/A</v>
          </cell>
          <cell r="B91" t="e">
            <v>#N/A</v>
          </cell>
          <cell r="D91" t="e">
            <v>#N/A</v>
          </cell>
          <cell r="G91" t="e">
            <v>#N/A</v>
          </cell>
        </row>
      </sheetData>
      <sheetData sheetId="81">
        <row r="1">
          <cell r="H1" t="str">
            <v>Select Function (Click here)</v>
          </cell>
        </row>
        <row r="2">
          <cell r="H2" t="str">
            <v>General Government</v>
          </cell>
        </row>
        <row r="3">
          <cell r="H3" t="str">
            <v>Primary and secondary education</v>
          </cell>
        </row>
        <row r="4">
          <cell r="H4" t="str">
            <v>Higher Education</v>
          </cell>
        </row>
        <row r="5">
          <cell r="H5" t="str">
            <v>Health and human services</v>
          </cell>
        </row>
        <row r="6">
          <cell r="H6" t="str">
            <v>Economic development</v>
          </cell>
        </row>
        <row r="7">
          <cell r="H7" t="str">
            <v>Environment and natural resources</v>
          </cell>
        </row>
        <row r="8">
          <cell r="H8" t="str">
            <v>Public safety, corrections, and regulation</v>
          </cell>
        </row>
        <row r="9">
          <cell r="H9" t="str">
            <v>Transportation</v>
          </cell>
        </row>
        <row r="10">
          <cell r="H10" t="str">
            <v>Agriculture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ASB_Stmts"/>
      <sheetName val="FASB_Stmts"/>
      <sheetName val="FASB_Adj"/>
      <sheetName val="CAFR_Stmts"/>
      <sheetName val="Variances"/>
      <sheetName val="101"/>
      <sheetName val="345"/>
      <sheetName val="355"/>
      <sheetName val="425"/>
      <sheetName val="430"/>
      <sheetName val="515"/>
      <sheetName val="520"/>
      <sheetName val="525"/>
      <sheetName val="530"/>
      <sheetName val="535"/>
      <sheetName val="610"/>
      <sheetName val="615"/>
      <sheetName val="625"/>
      <sheetName val="Explanations"/>
      <sheetName val="Comments "/>
      <sheetName val="Agencies"/>
      <sheetName val="Data"/>
    </sheetNames>
    <sheetDataSet>
      <sheetData sheetId="0" refreshError="1"/>
      <sheetData sheetId="1">
        <row r="13">
          <cell r="A13">
            <v>100</v>
          </cell>
          <cell r="F13">
            <v>0</v>
          </cell>
        </row>
        <row r="14">
          <cell r="A14">
            <v>160</v>
          </cell>
          <cell r="F14">
            <v>0</v>
          </cell>
        </row>
        <row r="15">
          <cell r="A15">
            <v>110</v>
          </cell>
          <cell r="F15">
            <v>0</v>
          </cell>
        </row>
        <row r="16">
          <cell r="A16">
            <v>162</v>
          </cell>
          <cell r="F16">
            <v>0</v>
          </cell>
        </row>
        <row r="18">
          <cell r="A18">
            <v>124</v>
          </cell>
          <cell r="F18">
            <v>0</v>
          </cell>
        </row>
        <row r="19">
          <cell r="A19">
            <v>124</v>
          </cell>
          <cell r="F19">
            <v>0</v>
          </cell>
        </row>
        <row r="20">
          <cell r="A20">
            <v>124</v>
          </cell>
          <cell r="F20">
            <v>0</v>
          </cell>
        </row>
        <row r="21">
          <cell r="A21">
            <v>124</v>
          </cell>
        </row>
        <row r="22">
          <cell r="A22">
            <v>124</v>
          </cell>
          <cell r="F22">
            <v>0</v>
          </cell>
        </row>
        <row r="23">
          <cell r="A23">
            <v>122</v>
          </cell>
          <cell r="F23">
            <v>0</v>
          </cell>
        </row>
        <row r="24">
          <cell r="A24">
            <v>120</v>
          </cell>
          <cell r="F24">
            <v>0</v>
          </cell>
        </row>
        <row r="25">
          <cell r="A25">
            <v>154</v>
          </cell>
          <cell r="F25">
            <v>0</v>
          </cell>
        </row>
        <row r="26">
          <cell r="A26">
            <v>130</v>
          </cell>
          <cell r="F26">
            <v>0</v>
          </cell>
        </row>
        <row r="27">
          <cell r="A27">
            <v>140</v>
          </cell>
          <cell r="F27">
            <v>0</v>
          </cell>
        </row>
        <row r="28">
          <cell r="F28">
            <v>0</v>
          </cell>
        </row>
        <row r="31">
          <cell r="A31">
            <v>160</v>
          </cell>
          <cell r="F31">
            <v>0</v>
          </cell>
        </row>
        <row r="32">
          <cell r="A32">
            <v>110</v>
          </cell>
          <cell r="F32">
            <v>0</v>
          </cell>
        </row>
        <row r="33">
          <cell r="A33">
            <v>162</v>
          </cell>
          <cell r="F33">
            <v>0</v>
          </cell>
        </row>
        <row r="35">
          <cell r="A35">
            <v>124</v>
          </cell>
          <cell r="F35">
            <v>0</v>
          </cell>
        </row>
        <row r="36">
          <cell r="A36">
            <v>124</v>
          </cell>
          <cell r="F36">
            <v>0</v>
          </cell>
        </row>
        <row r="37">
          <cell r="A37">
            <v>124</v>
          </cell>
        </row>
        <row r="38">
          <cell r="A38">
            <v>124</v>
          </cell>
          <cell r="F38">
            <v>0</v>
          </cell>
        </row>
        <row r="39">
          <cell r="A39">
            <v>164</v>
          </cell>
          <cell r="F39">
            <v>0</v>
          </cell>
        </row>
        <row r="40">
          <cell r="A40">
            <v>154</v>
          </cell>
          <cell r="F40">
            <v>0</v>
          </cell>
        </row>
        <row r="41">
          <cell r="A41">
            <v>157</v>
          </cell>
          <cell r="F41">
            <v>0</v>
          </cell>
        </row>
        <row r="42">
          <cell r="A42">
            <v>170</v>
          </cell>
          <cell r="F42">
            <v>0</v>
          </cell>
        </row>
        <row r="43">
          <cell r="A43">
            <v>171</v>
          </cell>
          <cell r="F43">
            <v>0</v>
          </cell>
        </row>
        <row r="44">
          <cell r="F44">
            <v>0</v>
          </cell>
        </row>
        <row r="45">
          <cell r="F45">
            <v>0</v>
          </cell>
        </row>
        <row r="50">
          <cell r="A50">
            <v>204</v>
          </cell>
          <cell r="F50">
            <v>0</v>
          </cell>
        </row>
        <row r="51">
          <cell r="A51">
            <v>204</v>
          </cell>
          <cell r="F51">
            <v>0</v>
          </cell>
        </row>
        <row r="52">
          <cell r="A52">
            <v>204</v>
          </cell>
          <cell r="F52">
            <v>0</v>
          </cell>
        </row>
        <row r="53">
          <cell r="A53">
            <v>204</v>
          </cell>
          <cell r="F53">
            <v>0</v>
          </cell>
        </row>
        <row r="54">
          <cell r="A54">
            <v>204</v>
          </cell>
          <cell r="F54">
            <v>0</v>
          </cell>
        </row>
        <row r="55">
          <cell r="A55">
            <v>202</v>
          </cell>
          <cell r="F55">
            <v>0</v>
          </cell>
        </row>
        <row r="56">
          <cell r="A56">
            <v>200</v>
          </cell>
          <cell r="F56">
            <v>0</v>
          </cell>
        </row>
        <row r="57">
          <cell r="A57">
            <v>220</v>
          </cell>
          <cell r="F57">
            <v>0</v>
          </cell>
        </row>
        <row r="58">
          <cell r="A58">
            <v>222</v>
          </cell>
          <cell r="F58">
            <v>0</v>
          </cell>
        </row>
        <row r="59">
          <cell r="A59">
            <v>210</v>
          </cell>
          <cell r="F59">
            <v>0</v>
          </cell>
        </row>
        <row r="60">
          <cell r="A60">
            <v>230</v>
          </cell>
          <cell r="F60">
            <v>0</v>
          </cell>
        </row>
        <row r="61">
          <cell r="A61">
            <v>235</v>
          </cell>
          <cell r="F61">
            <v>0</v>
          </cell>
        </row>
        <row r="62">
          <cell r="A62">
            <v>240</v>
          </cell>
          <cell r="F62">
            <v>0</v>
          </cell>
        </row>
        <row r="63">
          <cell r="A63">
            <v>240</v>
          </cell>
          <cell r="F63">
            <v>0</v>
          </cell>
        </row>
        <row r="64">
          <cell r="A64">
            <v>240</v>
          </cell>
          <cell r="F64">
            <v>0</v>
          </cell>
        </row>
        <row r="65">
          <cell r="A65">
            <v>240</v>
          </cell>
          <cell r="F65">
            <v>0</v>
          </cell>
        </row>
        <row r="66">
          <cell r="A66">
            <v>240</v>
          </cell>
          <cell r="F66">
            <v>0</v>
          </cell>
        </row>
        <row r="67">
          <cell r="F67">
            <v>0</v>
          </cell>
        </row>
        <row r="71">
          <cell r="A71">
            <v>204</v>
          </cell>
          <cell r="F71">
            <v>0</v>
          </cell>
        </row>
        <row r="72">
          <cell r="A72">
            <v>204</v>
          </cell>
          <cell r="F72">
            <v>0</v>
          </cell>
        </row>
        <row r="73">
          <cell r="A73">
            <v>225</v>
          </cell>
          <cell r="F73">
            <v>0</v>
          </cell>
        </row>
        <row r="74">
          <cell r="A74">
            <v>230</v>
          </cell>
          <cell r="F74">
            <v>0</v>
          </cell>
        </row>
        <row r="75">
          <cell r="A75">
            <v>235</v>
          </cell>
          <cell r="F75">
            <v>0</v>
          </cell>
        </row>
        <row r="76">
          <cell r="A76">
            <v>241</v>
          </cell>
          <cell r="F76">
            <v>0</v>
          </cell>
        </row>
        <row r="77">
          <cell r="A77">
            <v>241</v>
          </cell>
          <cell r="F77">
            <v>0</v>
          </cell>
        </row>
        <row r="78">
          <cell r="A78">
            <v>241</v>
          </cell>
          <cell r="F78">
            <v>0</v>
          </cell>
        </row>
        <row r="79">
          <cell r="A79">
            <v>241</v>
          </cell>
          <cell r="F79">
            <v>0</v>
          </cell>
        </row>
        <row r="80">
          <cell r="A80">
            <v>241</v>
          </cell>
          <cell r="F80">
            <v>0</v>
          </cell>
        </row>
        <row r="81">
          <cell r="F81">
            <v>0</v>
          </cell>
        </row>
        <row r="82">
          <cell r="F82">
            <v>0</v>
          </cell>
        </row>
        <row r="85">
          <cell r="A85">
            <v>300</v>
          </cell>
          <cell r="F85">
            <v>0</v>
          </cell>
        </row>
        <row r="88">
          <cell r="A88">
            <v>305</v>
          </cell>
          <cell r="F88">
            <v>0</v>
          </cell>
        </row>
        <row r="89">
          <cell r="A89">
            <v>310</v>
          </cell>
          <cell r="F89">
            <v>0</v>
          </cell>
        </row>
        <row r="90">
          <cell r="A90">
            <v>315</v>
          </cell>
          <cell r="F90">
            <v>0</v>
          </cell>
        </row>
        <row r="91">
          <cell r="A91">
            <v>320</v>
          </cell>
          <cell r="F91">
            <v>0</v>
          </cell>
        </row>
        <row r="92">
          <cell r="F92">
            <v>0</v>
          </cell>
        </row>
        <row r="94">
          <cell r="F94" t="str">
            <v>In Bal.</v>
          </cell>
        </row>
        <row r="96">
          <cell r="F96">
            <v>2008</v>
          </cell>
        </row>
        <row r="98">
          <cell r="A98">
            <v>500</v>
          </cell>
          <cell r="F98">
            <v>0</v>
          </cell>
        </row>
        <row r="99">
          <cell r="A99">
            <v>500</v>
          </cell>
          <cell r="F99">
            <v>0</v>
          </cell>
        </row>
        <row r="100">
          <cell r="A100">
            <v>500</v>
          </cell>
          <cell r="F100">
            <v>0</v>
          </cell>
        </row>
        <row r="101">
          <cell r="A101">
            <v>500</v>
          </cell>
          <cell r="F101">
            <v>0</v>
          </cell>
        </row>
        <row r="102">
          <cell r="A102">
            <v>500</v>
          </cell>
          <cell r="F102">
            <v>0</v>
          </cell>
        </row>
        <row r="103">
          <cell r="A103">
            <v>500</v>
          </cell>
          <cell r="F103">
            <v>0</v>
          </cell>
        </row>
        <row r="104">
          <cell r="A104">
            <v>500</v>
          </cell>
          <cell r="F104">
            <v>0</v>
          </cell>
        </row>
        <row r="105">
          <cell r="A105">
            <v>500</v>
          </cell>
          <cell r="F105">
            <v>0</v>
          </cell>
        </row>
        <row r="106">
          <cell r="F106">
            <v>0</v>
          </cell>
        </row>
        <row r="107">
          <cell r="F107">
            <v>0</v>
          </cell>
        </row>
        <row r="108">
          <cell r="F108">
            <v>0</v>
          </cell>
        </row>
        <row r="110">
          <cell r="A110">
            <v>510</v>
          </cell>
          <cell r="F110">
            <v>0</v>
          </cell>
        </row>
        <row r="111">
          <cell r="A111">
            <v>512</v>
          </cell>
          <cell r="F111">
            <v>0</v>
          </cell>
        </row>
        <row r="112">
          <cell r="A112">
            <v>512</v>
          </cell>
          <cell r="F112">
            <v>0</v>
          </cell>
        </row>
        <row r="113">
          <cell r="A113">
            <v>520</v>
          </cell>
          <cell r="F113">
            <v>0</v>
          </cell>
        </row>
        <row r="114">
          <cell r="A114">
            <v>512</v>
          </cell>
          <cell r="F114">
            <v>0</v>
          </cell>
        </row>
        <row r="115">
          <cell r="A115">
            <v>520</v>
          </cell>
          <cell r="F115">
            <v>0</v>
          </cell>
        </row>
        <row r="116">
          <cell r="A116">
            <v>520</v>
          </cell>
          <cell r="F116">
            <v>0</v>
          </cell>
        </row>
        <row r="117">
          <cell r="F117">
            <v>0</v>
          </cell>
        </row>
        <row r="118">
          <cell r="F118">
            <v>0</v>
          </cell>
        </row>
        <row r="119">
          <cell r="F119">
            <v>0</v>
          </cell>
        </row>
        <row r="120">
          <cell r="F120">
            <v>0</v>
          </cell>
        </row>
        <row r="121">
          <cell r="A121">
            <v>511</v>
          </cell>
          <cell r="F121">
            <v>0</v>
          </cell>
        </row>
        <row r="122">
          <cell r="A122">
            <v>513</v>
          </cell>
          <cell r="F122">
            <v>0</v>
          </cell>
        </row>
        <row r="123">
          <cell r="A123">
            <v>513</v>
          </cell>
          <cell r="F123">
            <v>0</v>
          </cell>
        </row>
        <row r="124">
          <cell r="A124">
            <v>700</v>
          </cell>
          <cell r="F124">
            <v>0</v>
          </cell>
        </row>
        <row r="125">
          <cell r="A125">
            <v>701</v>
          </cell>
          <cell r="F125">
            <v>0</v>
          </cell>
        </row>
        <row r="126">
          <cell r="F126">
            <v>0</v>
          </cell>
        </row>
        <row r="127">
          <cell r="A127">
            <v>800</v>
          </cell>
          <cell r="F127">
            <v>0</v>
          </cell>
        </row>
        <row r="128">
          <cell r="A128">
            <v>801</v>
          </cell>
          <cell r="F128">
            <v>0</v>
          </cell>
        </row>
      </sheetData>
      <sheetData sheetId="2">
        <row r="12">
          <cell r="A12">
            <v>100</v>
          </cell>
          <cell r="F12">
            <v>1797966</v>
          </cell>
        </row>
        <row r="13">
          <cell r="A13">
            <v>110</v>
          </cell>
          <cell r="F13">
            <v>0</v>
          </cell>
        </row>
        <row r="14">
          <cell r="A14" t="str">
            <v>**</v>
          </cell>
          <cell r="F14">
            <v>100044</v>
          </cell>
        </row>
        <row r="15">
          <cell r="A15">
            <v>130</v>
          </cell>
          <cell r="F15">
            <v>0</v>
          </cell>
        </row>
        <row r="16">
          <cell r="A16">
            <v>140</v>
          </cell>
          <cell r="F16">
            <v>59297</v>
          </cell>
        </row>
        <row r="17">
          <cell r="A17">
            <v>140</v>
          </cell>
          <cell r="F17">
            <v>0</v>
          </cell>
        </row>
        <row r="18">
          <cell r="A18" t="str">
            <v>**</v>
          </cell>
          <cell r="F18">
            <v>0</v>
          </cell>
        </row>
        <row r="19">
          <cell r="A19">
            <v>160</v>
          </cell>
          <cell r="F19">
            <v>29758590</v>
          </cell>
        </row>
        <row r="20">
          <cell r="A20">
            <v>160</v>
          </cell>
          <cell r="F20">
            <v>25110</v>
          </cell>
        </row>
        <row r="21">
          <cell r="A21">
            <v>160</v>
          </cell>
          <cell r="F21">
            <v>0</v>
          </cell>
        </row>
        <row r="22">
          <cell r="A22">
            <v>162</v>
          </cell>
          <cell r="F22">
            <v>0</v>
          </cell>
        </row>
        <row r="23">
          <cell r="A23" t="str">
            <v>**</v>
          </cell>
          <cell r="F23">
            <v>70314092</v>
          </cell>
        </row>
        <row r="24">
          <cell r="F24">
            <v>102055099</v>
          </cell>
        </row>
        <row r="27">
          <cell r="A27" t="str">
            <v>**</v>
          </cell>
          <cell r="F27">
            <v>4962043</v>
          </cell>
        </row>
        <row r="28">
          <cell r="A28" t="str">
            <v>**</v>
          </cell>
          <cell r="F28">
            <v>0</v>
          </cell>
        </row>
        <row r="29">
          <cell r="A29">
            <v>210</v>
          </cell>
          <cell r="F29">
            <v>0</v>
          </cell>
        </row>
        <row r="30">
          <cell r="A30">
            <v>220</v>
          </cell>
          <cell r="F30">
            <v>0</v>
          </cell>
        </row>
        <row r="31">
          <cell r="A31">
            <v>230</v>
          </cell>
          <cell r="F31">
            <v>167931</v>
          </cell>
        </row>
        <row r="32">
          <cell r="A32" t="str">
            <v>**</v>
          </cell>
          <cell r="F32">
            <v>0</v>
          </cell>
        </row>
        <row r="33">
          <cell r="A33" t="str">
            <v>**</v>
          </cell>
          <cell r="F33">
            <v>0</v>
          </cell>
        </row>
        <row r="34">
          <cell r="A34">
            <v>241</v>
          </cell>
          <cell r="F34">
            <v>0</v>
          </cell>
        </row>
        <row r="35">
          <cell r="A35">
            <v>204</v>
          </cell>
          <cell r="F35">
            <v>0</v>
          </cell>
        </row>
        <row r="36">
          <cell r="F36">
            <v>5129974</v>
          </cell>
        </row>
        <row r="39">
          <cell r="F39">
            <v>0</v>
          </cell>
        </row>
        <row r="40">
          <cell r="F40">
            <v>0</v>
          </cell>
        </row>
        <row r="41">
          <cell r="F41">
            <v>159</v>
          </cell>
        </row>
        <row r="42">
          <cell r="F42">
            <v>158609990</v>
          </cell>
        </row>
        <row r="43">
          <cell r="F43">
            <v>-61685024</v>
          </cell>
        </row>
        <row r="44">
          <cell r="F44">
            <v>96925125</v>
          </cell>
        </row>
        <row r="46">
          <cell r="F46" t="str">
            <v>OK</v>
          </cell>
        </row>
        <row r="49">
          <cell r="A49" t="str">
            <v>Notes:</v>
          </cell>
        </row>
        <row r="51">
          <cell r="A51" t="str">
            <v>**</v>
          </cell>
        </row>
        <row r="53">
          <cell r="F53">
            <v>2008</v>
          </cell>
        </row>
        <row r="55">
          <cell r="A55">
            <v>500</v>
          </cell>
          <cell r="F55">
            <v>12470437</v>
          </cell>
        </row>
        <row r="56">
          <cell r="A56">
            <v>500</v>
          </cell>
          <cell r="F56">
            <v>1381479</v>
          </cell>
        </row>
        <row r="57">
          <cell r="A57">
            <v>500</v>
          </cell>
          <cell r="F57">
            <v>0</v>
          </cell>
        </row>
        <row r="58">
          <cell r="A58" t="str">
            <v>**</v>
          </cell>
          <cell r="F58">
            <v>0</v>
          </cell>
        </row>
        <row r="59">
          <cell r="A59">
            <v>512</v>
          </cell>
          <cell r="F59">
            <v>1401761</v>
          </cell>
        </row>
        <row r="60">
          <cell r="A60">
            <v>512</v>
          </cell>
          <cell r="F60">
            <v>0</v>
          </cell>
        </row>
        <row r="61">
          <cell r="A61">
            <v>520</v>
          </cell>
          <cell r="F61">
            <v>0</v>
          </cell>
        </row>
        <row r="62">
          <cell r="A62">
            <v>520</v>
          </cell>
          <cell r="F62">
            <v>0</v>
          </cell>
        </row>
        <row r="63">
          <cell r="A63">
            <v>520</v>
          </cell>
          <cell r="F63">
            <v>282506</v>
          </cell>
        </row>
        <row r="64">
          <cell r="F64">
            <v>15536183</v>
          </cell>
        </row>
        <row r="67">
          <cell r="A67">
            <v>600</v>
          </cell>
          <cell r="F67">
            <v>8372692</v>
          </cell>
        </row>
        <row r="69">
          <cell r="F69">
            <v>7163491</v>
          </cell>
        </row>
        <row r="71">
          <cell r="A71">
            <v>800</v>
          </cell>
          <cell r="F71">
            <v>89761634</v>
          </cell>
        </row>
        <row r="72">
          <cell r="A72">
            <v>801</v>
          </cell>
          <cell r="F72">
            <v>0</v>
          </cell>
        </row>
        <row r="74">
          <cell r="A74">
            <v>600</v>
          </cell>
          <cell r="F74">
            <v>10064750</v>
          </cell>
        </row>
        <row r="75">
          <cell r="A75">
            <v>511</v>
          </cell>
          <cell r="F75">
            <v>10064750</v>
          </cell>
        </row>
      </sheetData>
      <sheetData sheetId="3">
        <row r="13">
          <cell r="A13">
            <v>120</v>
          </cell>
          <cell r="F13">
            <v>0</v>
          </cell>
        </row>
        <row r="14">
          <cell r="A14">
            <v>164</v>
          </cell>
          <cell r="F14">
            <v>0</v>
          </cell>
        </row>
        <row r="15">
          <cell r="A15">
            <v>122</v>
          </cell>
          <cell r="F15">
            <v>0</v>
          </cell>
        </row>
        <row r="16">
          <cell r="A16">
            <v>124</v>
          </cell>
          <cell r="F16">
            <v>100044</v>
          </cell>
        </row>
        <row r="17">
          <cell r="F17">
            <v>100044</v>
          </cell>
        </row>
        <row r="18">
          <cell r="F18" t="str">
            <v>OK</v>
          </cell>
        </row>
        <row r="21">
          <cell r="A21">
            <v>120</v>
          </cell>
          <cell r="F21">
            <v>0</v>
          </cell>
        </row>
        <row r="22">
          <cell r="A22">
            <v>164</v>
          </cell>
          <cell r="F22">
            <v>0</v>
          </cell>
        </row>
        <row r="23">
          <cell r="A23">
            <v>122</v>
          </cell>
          <cell r="F23">
            <v>0</v>
          </cell>
        </row>
        <row r="24">
          <cell r="A24">
            <v>154</v>
          </cell>
          <cell r="F24">
            <v>0</v>
          </cell>
        </row>
        <row r="25">
          <cell r="F25">
            <v>0</v>
          </cell>
        </row>
        <row r="26">
          <cell r="F26" t="str">
            <v>OK</v>
          </cell>
        </row>
        <row r="29">
          <cell r="A29">
            <v>170</v>
          </cell>
          <cell r="F29">
            <v>29654272</v>
          </cell>
        </row>
        <row r="30">
          <cell r="A30">
            <v>171</v>
          </cell>
          <cell r="F30">
            <v>40659820</v>
          </cell>
        </row>
        <row r="31">
          <cell r="A31">
            <v>170</v>
          </cell>
          <cell r="F31">
            <v>0</v>
          </cell>
        </row>
        <row r="32">
          <cell r="A32">
            <v>171</v>
          </cell>
          <cell r="F32">
            <v>0</v>
          </cell>
        </row>
        <row r="33">
          <cell r="F33">
            <v>70314092</v>
          </cell>
        </row>
        <row r="34">
          <cell r="F34" t="str">
            <v>OK</v>
          </cell>
        </row>
        <row r="37">
          <cell r="A37">
            <v>200</v>
          </cell>
          <cell r="F37">
            <v>0</v>
          </cell>
        </row>
        <row r="38">
          <cell r="A38">
            <v>202</v>
          </cell>
          <cell r="F38">
            <v>0</v>
          </cell>
        </row>
        <row r="39">
          <cell r="A39">
            <v>204</v>
          </cell>
          <cell r="F39">
            <v>4962043</v>
          </cell>
        </row>
        <row r="40">
          <cell r="F40">
            <v>4962043</v>
          </cell>
        </row>
        <row r="41">
          <cell r="F41" t="str">
            <v>OK</v>
          </cell>
        </row>
        <row r="44">
          <cell r="A44">
            <v>200</v>
          </cell>
          <cell r="F44">
            <v>0</v>
          </cell>
        </row>
        <row r="45">
          <cell r="A45">
            <v>202</v>
          </cell>
          <cell r="F45">
            <v>0</v>
          </cell>
        </row>
        <row r="46">
          <cell r="A46">
            <v>204</v>
          </cell>
          <cell r="F46">
            <v>0</v>
          </cell>
        </row>
        <row r="47">
          <cell r="F47">
            <v>0</v>
          </cell>
        </row>
        <row r="48">
          <cell r="F48" t="str">
            <v>OK</v>
          </cell>
        </row>
        <row r="51">
          <cell r="A51">
            <v>240</v>
          </cell>
          <cell r="F51">
            <v>0</v>
          </cell>
        </row>
        <row r="52">
          <cell r="A52">
            <v>241</v>
          </cell>
          <cell r="F52">
            <v>0</v>
          </cell>
        </row>
        <row r="53">
          <cell r="F53">
            <v>0</v>
          </cell>
        </row>
        <row r="54">
          <cell r="F54" t="str">
            <v>OK</v>
          </cell>
        </row>
        <row r="57">
          <cell r="A57">
            <v>240</v>
          </cell>
          <cell r="F57">
            <v>0</v>
          </cell>
        </row>
        <row r="58">
          <cell r="A58">
            <v>241</v>
          </cell>
          <cell r="F58">
            <v>0</v>
          </cell>
        </row>
        <row r="59">
          <cell r="F59">
            <v>0</v>
          </cell>
        </row>
        <row r="60">
          <cell r="F60" t="str">
            <v>OK</v>
          </cell>
        </row>
        <row r="63">
          <cell r="A63">
            <v>510</v>
          </cell>
          <cell r="F63">
            <v>0</v>
          </cell>
        </row>
        <row r="64">
          <cell r="A64">
            <v>511</v>
          </cell>
          <cell r="F64">
            <v>0</v>
          </cell>
        </row>
        <row r="65">
          <cell r="A65">
            <v>512</v>
          </cell>
          <cell r="F65">
            <v>0</v>
          </cell>
        </row>
        <row r="66">
          <cell r="A66">
            <v>513</v>
          </cell>
          <cell r="F66">
            <v>0</v>
          </cell>
        </row>
        <row r="67">
          <cell r="F67">
            <v>0</v>
          </cell>
        </row>
        <row r="68">
          <cell r="F68" t="str">
            <v>OK</v>
          </cell>
        </row>
        <row r="73">
          <cell r="F73">
            <v>0</v>
          </cell>
        </row>
        <row r="74">
          <cell r="F74">
            <v>0</v>
          </cell>
        </row>
        <row r="75">
          <cell r="F75">
            <v>0</v>
          </cell>
        </row>
        <row r="76">
          <cell r="F76" t="str">
            <v>OK</v>
          </cell>
        </row>
        <row r="79">
          <cell r="F79">
            <v>0</v>
          </cell>
        </row>
        <row r="80">
          <cell r="F80">
            <v>0</v>
          </cell>
        </row>
        <row r="81">
          <cell r="F81">
            <v>0</v>
          </cell>
        </row>
        <row r="85">
          <cell r="F85">
            <v>70314092</v>
          </cell>
        </row>
        <row r="86">
          <cell r="F86">
            <v>0</v>
          </cell>
        </row>
        <row r="87">
          <cell r="F87">
            <v>0</v>
          </cell>
        </row>
        <row r="88">
          <cell r="F88">
            <v>0</v>
          </cell>
        </row>
        <row r="89">
          <cell r="A89">
            <v>300</v>
          </cell>
          <cell r="F89">
            <v>70314092</v>
          </cell>
        </row>
        <row r="92">
          <cell r="F92">
            <v>0</v>
          </cell>
        </row>
        <row r="93">
          <cell r="F93">
            <v>29758590</v>
          </cell>
        </row>
        <row r="94">
          <cell r="F94">
            <v>0</v>
          </cell>
        </row>
        <row r="95">
          <cell r="F95">
            <v>0</v>
          </cell>
        </row>
        <row r="96">
          <cell r="A96">
            <v>315</v>
          </cell>
          <cell r="F96">
            <v>29758590</v>
          </cell>
        </row>
        <row r="99">
          <cell r="F99">
            <v>96925125</v>
          </cell>
        </row>
        <row r="100">
          <cell r="F100">
            <v>70314092</v>
          </cell>
        </row>
        <row r="101">
          <cell r="F101">
            <v>29758590</v>
          </cell>
        </row>
        <row r="102">
          <cell r="A102">
            <v>320</v>
          </cell>
          <cell r="F102">
            <v>-3147557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A&amp;B"/>
      <sheetName val="Capital Assets"/>
      <sheetName val="Capital Asset Compilation"/>
      <sheetName val="Long-Term Liabilities"/>
      <sheetName val="MD&amp;A"/>
      <sheetName val="Comments"/>
      <sheetName val="101"/>
      <sheetName val="215"/>
      <sheetName val="220"/>
      <sheetName val="301"/>
      <sheetName val="345"/>
      <sheetName val="350"/>
      <sheetName val="355"/>
      <sheetName val="360"/>
      <sheetName val="430"/>
      <sheetName val="520"/>
      <sheetName val="525"/>
      <sheetName val="530"/>
      <sheetName val="601"/>
      <sheetName val="610"/>
      <sheetName val="615"/>
      <sheetName val="End"/>
      <sheetName val="College Filenames"/>
      <sheetName val="CapAssetBegBal"/>
      <sheetName val="LTLiabBegBal"/>
      <sheetName val="RestrDuefromPG"/>
      <sheetName val="Fund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Agency No.</v>
          </cell>
          <cell r="D1" t="str">
            <v>COMMUNITY COLLEGE</v>
          </cell>
          <cell r="E1" t="str">
            <v>FILENAME</v>
          </cell>
          <cell r="F1" t="str">
            <v>FileExtName</v>
          </cell>
        </row>
        <row r="2">
          <cell r="A2">
            <v>1</v>
          </cell>
          <cell r="B2" t="str">
            <v>C0</v>
          </cell>
          <cell r="D2" t="str">
            <v>Alamance Community College</v>
          </cell>
          <cell r="E2" t="str">
            <v>CC1</v>
          </cell>
          <cell r="F2" t="str">
            <v>CC1.xls</v>
          </cell>
        </row>
        <row r="3">
          <cell r="A3">
            <v>3</v>
          </cell>
          <cell r="B3" t="str">
            <v>C2</v>
          </cell>
          <cell r="D3" t="str">
            <v>Asheville-Buncombe Technical Community College</v>
          </cell>
          <cell r="E3" t="str">
            <v>CC3</v>
          </cell>
          <cell r="F3" t="str">
            <v>CC3.xls</v>
          </cell>
        </row>
        <row r="4">
          <cell r="A4">
            <v>4</v>
          </cell>
          <cell r="B4" t="str">
            <v>C3</v>
          </cell>
          <cell r="D4" t="str">
            <v>Beaufort County Community College</v>
          </cell>
          <cell r="E4" t="str">
            <v>CC4</v>
          </cell>
          <cell r="F4" t="str">
            <v>CC4.xls</v>
          </cell>
        </row>
        <row r="5">
          <cell r="A5">
            <v>5</v>
          </cell>
          <cell r="B5" t="str">
            <v>C4</v>
          </cell>
          <cell r="D5" t="str">
            <v>Bladen Community College</v>
          </cell>
          <cell r="E5" t="str">
            <v>CC5</v>
          </cell>
          <cell r="F5" t="str">
            <v>CC5.xls</v>
          </cell>
        </row>
        <row r="6">
          <cell r="A6">
            <v>6</v>
          </cell>
          <cell r="B6" t="str">
            <v>C5</v>
          </cell>
          <cell r="D6" t="str">
            <v>Blue Ridge Community College</v>
          </cell>
          <cell r="E6" t="str">
            <v>CC6</v>
          </cell>
          <cell r="F6" t="str">
            <v>CC6.xls</v>
          </cell>
        </row>
        <row r="7">
          <cell r="A7">
            <v>7</v>
          </cell>
          <cell r="B7" t="str">
            <v>C6</v>
          </cell>
          <cell r="D7" t="str">
            <v>Brunswick Community College</v>
          </cell>
          <cell r="E7" t="str">
            <v>CC7</v>
          </cell>
          <cell r="F7" t="str">
            <v>CC7.xls</v>
          </cell>
        </row>
        <row r="8">
          <cell r="A8">
            <v>8</v>
          </cell>
          <cell r="B8" t="str">
            <v>C7</v>
          </cell>
          <cell r="D8" t="str">
            <v>Caldwell Community College and Technical Institute</v>
          </cell>
          <cell r="E8" t="str">
            <v>CC8</v>
          </cell>
          <cell r="F8" t="str">
            <v>CC8.xls</v>
          </cell>
        </row>
        <row r="9">
          <cell r="A9">
            <v>9</v>
          </cell>
          <cell r="B9" t="str">
            <v>C8</v>
          </cell>
          <cell r="D9" t="str">
            <v>Cape Fear Community College</v>
          </cell>
          <cell r="E9" t="str">
            <v>CC9</v>
          </cell>
          <cell r="F9" t="str">
            <v>CC9.xls</v>
          </cell>
        </row>
        <row r="10">
          <cell r="A10">
            <v>10</v>
          </cell>
          <cell r="B10" t="str">
            <v>C9</v>
          </cell>
          <cell r="D10" t="str">
            <v>Carteret Community College</v>
          </cell>
          <cell r="E10" t="str">
            <v>CC10</v>
          </cell>
          <cell r="F10" t="str">
            <v>CC10.xls</v>
          </cell>
        </row>
        <row r="11">
          <cell r="A11">
            <v>11</v>
          </cell>
          <cell r="B11" t="str">
            <v>CA</v>
          </cell>
          <cell r="D11" t="str">
            <v>Catawba Valley Community College</v>
          </cell>
          <cell r="E11" t="str">
            <v>CC11</v>
          </cell>
          <cell r="F11" t="str">
            <v>CC11.xls</v>
          </cell>
        </row>
        <row r="12">
          <cell r="A12">
            <v>12</v>
          </cell>
          <cell r="B12" t="str">
            <v>CB</v>
          </cell>
          <cell r="D12" t="str">
            <v>Central Carolina Community College</v>
          </cell>
          <cell r="E12" t="str">
            <v>CC12</v>
          </cell>
          <cell r="F12" t="str">
            <v>CC12.xls</v>
          </cell>
        </row>
        <row r="13">
          <cell r="A13">
            <v>13</v>
          </cell>
          <cell r="B13" t="str">
            <v>CC</v>
          </cell>
          <cell r="D13" t="str">
            <v>Central Piedmont Community College</v>
          </cell>
          <cell r="E13" t="str">
            <v>CC13</v>
          </cell>
          <cell r="F13" t="str">
            <v>CC13.xls</v>
          </cell>
        </row>
        <row r="14">
          <cell r="A14">
            <v>14</v>
          </cell>
          <cell r="B14" t="str">
            <v>CD</v>
          </cell>
          <cell r="D14" t="str">
            <v>Cleveland Community College</v>
          </cell>
          <cell r="E14" t="str">
            <v>CC14</v>
          </cell>
          <cell r="F14" t="str">
            <v>CC14.xls</v>
          </cell>
        </row>
        <row r="15">
          <cell r="A15">
            <v>15</v>
          </cell>
          <cell r="B15" t="str">
            <v>CE</v>
          </cell>
          <cell r="D15" t="str">
            <v>Coastal Carolina Community College</v>
          </cell>
          <cell r="E15" t="str">
            <v>CC15</v>
          </cell>
          <cell r="F15" t="str">
            <v>CC15.xls</v>
          </cell>
        </row>
        <row r="16">
          <cell r="A16">
            <v>16</v>
          </cell>
          <cell r="B16" t="str">
            <v>CF</v>
          </cell>
          <cell r="D16" t="str">
            <v>College of the Albemarle</v>
          </cell>
          <cell r="E16" t="str">
            <v>CC16</v>
          </cell>
          <cell r="F16" t="str">
            <v>CC16.xls</v>
          </cell>
        </row>
        <row r="17">
          <cell r="A17">
            <v>17</v>
          </cell>
          <cell r="B17" t="str">
            <v>CG</v>
          </cell>
          <cell r="D17" t="str">
            <v>Craven Community College</v>
          </cell>
          <cell r="E17" t="str">
            <v>CC17</v>
          </cell>
          <cell r="F17" t="str">
            <v>CC17.xls</v>
          </cell>
        </row>
        <row r="18">
          <cell r="A18">
            <v>18</v>
          </cell>
          <cell r="B18" t="str">
            <v>CH</v>
          </cell>
          <cell r="D18" t="str">
            <v>Davidson County Community College</v>
          </cell>
          <cell r="E18" t="str">
            <v>CC18</v>
          </cell>
          <cell r="F18" t="str">
            <v>CC18.xls</v>
          </cell>
        </row>
        <row r="19">
          <cell r="A19">
            <v>19</v>
          </cell>
          <cell r="B19" t="str">
            <v>CJ</v>
          </cell>
          <cell r="D19" t="str">
            <v>Durham Technical Community College</v>
          </cell>
          <cell r="E19" t="str">
            <v>CC19</v>
          </cell>
          <cell r="F19" t="str">
            <v>CC19.xls</v>
          </cell>
        </row>
        <row r="20">
          <cell r="A20">
            <v>20</v>
          </cell>
          <cell r="B20" t="str">
            <v>CK</v>
          </cell>
          <cell r="D20" t="str">
            <v>Edgecombe Community College</v>
          </cell>
          <cell r="E20" t="str">
            <v>CC20</v>
          </cell>
          <cell r="F20" t="str">
            <v>CC20.xls</v>
          </cell>
        </row>
        <row r="21">
          <cell r="A21">
            <v>21</v>
          </cell>
          <cell r="B21" t="str">
            <v>CL</v>
          </cell>
          <cell r="D21" t="str">
            <v>Fayetteville Technical Community College</v>
          </cell>
          <cell r="E21" t="str">
            <v>CC21</v>
          </cell>
          <cell r="F21" t="str">
            <v>CC21.xls</v>
          </cell>
        </row>
        <row r="22">
          <cell r="A22">
            <v>22</v>
          </cell>
          <cell r="B22" t="str">
            <v>CM</v>
          </cell>
          <cell r="D22" t="str">
            <v>Forsyth Technical Community College</v>
          </cell>
          <cell r="E22" t="str">
            <v>CC22</v>
          </cell>
          <cell r="F22" t="str">
            <v>CC22.xls</v>
          </cell>
        </row>
        <row r="23">
          <cell r="A23">
            <v>23</v>
          </cell>
          <cell r="B23" t="str">
            <v>CN</v>
          </cell>
          <cell r="D23" t="str">
            <v>Gaston College</v>
          </cell>
          <cell r="E23" t="str">
            <v>CC23</v>
          </cell>
          <cell r="F23" t="str">
            <v>CC23.xls</v>
          </cell>
        </row>
        <row r="24">
          <cell r="A24">
            <v>24</v>
          </cell>
          <cell r="B24" t="str">
            <v>CP</v>
          </cell>
          <cell r="D24" t="str">
            <v>Guilford Technical Community College</v>
          </cell>
          <cell r="E24" t="str">
            <v>CC24</v>
          </cell>
          <cell r="F24" t="str">
            <v>CC24.xls</v>
          </cell>
        </row>
        <row r="25">
          <cell r="A25">
            <v>25</v>
          </cell>
          <cell r="B25" t="str">
            <v>CQ</v>
          </cell>
          <cell r="D25" t="str">
            <v>Halifax Community College</v>
          </cell>
          <cell r="E25" t="str">
            <v>CC25</v>
          </cell>
          <cell r="F25" t="str">
            <v>CC25.xls</v>
          </cell>
        </row>
        <row r="26">
          <cell r="A26">
            <v>26</v>
          </cell>
          <cell r="B26" t="str">
            <v>CR</v>
          </cell>
          <cell r="D26" t="str">
            <v>Haywood Community College</v>
          </cell>
          <cell r="E26" t="str">
            <v>CC26</v>
          </cell>
          <cell r="F26" t="str">
            <v>CC26.xls</v>
          </cell>
        </row>
        <row r="27">
          <cell r="A27">
            <v>27</v>
          </cell>
          <cell r="B27" t="str">
            <v>CS</v>
          </cell>
          <cell r="D27" t="str">
            <v>Isothermal Community College</v>
          </cell>
          <cell r="E27" t="str">
            <v>CC27</v>
          </cell>
          <cell r="F27" t="str">
            <v>CC27.xls</v>
          </cell>
        </row>
        <row r="28">
          <cell r="A28">
            <v>28</v>
          </cell>
          <cell r="B28" t="str">
            <v>CT</v>
          </cell>
          <cell r="D28" t="str">
            <v>James Sprunt Community College</v>
          </cell>
          <cell r="E28" t="str">
            <v>CC28</v>
          </cell>
          <cell r="F28" t="str">
            <v>CC28.xls</v>
          </cell>
        </row>
        <row r="29">
          <cell r="A29">
            <v>29</v>
          </cell>
          <cell r="B29" t="str">
            <v>CU</v>
          </cell>
          <cell r="D29" t="str">
            <v>Johnston Community College</v>
          </cell>
          <cell r="E29" t="str">
            <v>CC29</v>
          </cell>
          <cell r="F29" t="str">
            <v>CC29.xls</v>
          </cell>
        </row>
        <row r="30">
          <cell r="A30">
            <v>30</v>
          </cell>
          <cell r="B30" t="str">
            <v>CV</v>
          </cell>
          <cell r="D30" t="str">
            <v>Lenoir Community College</v>
          </cell>
          <cell r="E30" t="str">
            <v>CC30</v>
          </cell>
          <cell r="F30" t="str">
            <v>CC30.xls</v>
          </cell>
        </row>
        <row r="31">
          <cell r="A31">
            <v>31</v>
          </cell>
          <cell r="B31" t="str">
            <v>CW</v>
          </cell>
          <cell r="D31" t="str">
            <v>Martin Community College</v>
          </cell>
          <cell r="E31" t="str">
            <v>CC31</v>
          </cell>
          <cell r="F31" t="str">
            <v>CC31.xls</v>
          </cell>
        </row>
        <row r="32">
          <cell r="A32">
            <v>32</v>
          </cell>
          <cell r="B32" t="str">
            <v>CX</v>
          </cell>
          <cell r="D32" t="str">
            <v>Mayland Community College</v>
          </cell>
          <cell r="E32" t="str">
            <v>CC32</v>
          </cell>
          <cell r="F32" t="str">
            <v>CC32.xls</v>
          </cell>
        </row>
        <row r="33">
          <cell r="A33">
            <v>33</v>
          </cell>
          <cell r="B33" t="str">
            <v>CY</v>
          </cell>
          <cell r="D33" t="str">
            <v>McDowell Technical Community College</v>
          </cell>
          <cell r="E33" t="str">
            <v>CC33</v>
          </cell>
          <cell r="F33" t="str">
            <v>CC33.xls</v>
          </cell>
        </row>
        <row r="34">
          <cell r="A34">
            <v>34</v>
          </cell>
          <cell r="B34" t="str">
            <v>CZ</v>
          </cell>
          <cell r="D34" t="str">
            <v>Mitchell Community College</v>
          </cell>
          <cell r="E34" t="str">
            <v>CC34</v>
          </cell>
          <cell r="F34" t="str">
            <v>CC34.xls</v>
          </cell>
        </row>
        <row r="35">
          <cell r="A35">
            <v>35</v>
          </cell>
          <cell r="B35" t="str">
            <v>D0</v>
          </cell>
          <cell r="D35" t="str">
            <v>Montgomery Community College</v>
          </cell>
          <cell r="E35" t="str">
            <v>CC35</v>
          </cell>
          <cell r="F35" t="str">
            <v>CC35.xls</v>
          </cell>
        </row>
        <row r="36">
          <cell r="A36">
            <v>36</v>
          </cell>
          <cell r="B36" t="str">
            <v>D1</v>
          </cell>
          <cell r="D36" t="str">
            <v>Nash Community College</v>
          </cell>
          <cell r="E36" t="str">
            <v>CC36</v>
          </cell>
          <cell r="F36" t="str">
            <v>CC36.xls</v>
          </cell>
        </row>
        <row r="37">
          <cell r="A37">
            <v>37</v>
          </cell>
          <cell r="B37" t="str">
            <v>D2</v>
          </cell>
          <cell r="D37" t="str">
            <v>Pamlico Community College</v>
          </cell>
          <cell r="E37" t="str">
            <v>CC37</v>
          </cell>
          <cell r="F37" t="str">
            <v>CC37.xls</v>
          </cell>
        </row>
        <row r="38">
          <cell r="A38">
            <v>38</v>
          </cell>
          <cell r="B38" t="str">
            <v>D3</v>
          </cell>
          <cell r="D38" t="str">
            <v>Piedmont Community College</v>
          </cell>
          <cell r="E38" t="str">
            <v>CC38</v>
          </cell>
          <cell r="F38" t="str">
            <v>CC38.xls</v>
          </cell>
        </row>
        <row r="39">
          <cell r="A39">
            <v>39</v>
          </cell>
          <cell r="B39" t="str">
            <v>D4</v>
          </cell>
          <cell r="D39" t="str">
            <v>Pitt Community College</v>
          </cell>
          <cell r="E39" t="str">
            <v>CC39</v>
          </cell>
          <cell r="F39" t="str">
            <v>CC39.xls</v>
          </cell>
        </row>
        <row r="40">
          <cell r="A40">
            <v>40</v>
          </cell>
          <cell r="B40" t="str">
            <v>D5</v>
          </cell>
          <cell r="D40" t="str">
            <v>Randolph Community College</v>
          </cell>
          <cell r="E40" t="str">
            <v>CC40</v>
          </cell>
          <cell r="F40" t="str">
            <v>CC40.xls</v>
          </cell>
        </row>
        <row r="41">
          <cell r="A41">
            <v>41</v>
          </cell>
          <cell r="B41" t="str">
            <v>D6</v>
          </cell>
          <cell r="D41" t="str">
            <v>Richmond Community College</v>
          </cell>
          <cell r="E41" t="str">
            <v>CC41</v>
          </cell>
          <cell r="F41" t="str">
            <v>CC41.xls</v>
          </cell>
        </row>
        <row r="42">
          <cell r="A42">
            <v>42</v>
          </cell>
          <cell r="B42" t="str">
            <v>D7</v>
          </cell>
          <cell r="D42" t="str">
            <v>Roanoke-Chowan Community College</v>
          </cell>
          <cell r="E42" t="str">
            <v>CC42</v>
          </cell>
          <cell r="F42" t="str">
            <v>CC42.xls</v>
          </cell>
        </row>
        <row r="43">
          <cell r="A43">
            <v>43</v>
          </cell>
          <cell r="B43" t="str">
            <v>D8</v>
          </cell>
          <cell r="D43" t="str">
            <v>Robeson Community College</v>
          </cell>
          <cell r="E43" t="str">
            <v>CC43</v>
          </cell>
          <cell r="F43" t="str">
            <v>CC43.xls</v>
          </cell>
        </row>
        <row r="44">
          <cell r="A44">
            <v>44</v>
          </cell>
          <cell r="B44" t="str">
            <v>D9</v>
          </cell>
          <cell r="D44" t="str">
            <v>Rockingham Community College</v>
          </cell>
          <cell r="E44" t="str">
            <v>CC44</v>
          </cell>
          <cell r="F44" t="str">
            <v>CC44.xls</v>
          </cell>
        </row>
        <row r="45">
          <cell r="A45">
            <v>45</v>
          </cell>
          <cell r="B45" t="str">
            <v>DA</v>
          </cell>
          <cell r="D45" t="str">
            <v>Rowan-Cabarrus Community College</v>
          </cell>
          <cell r="E45" t="str">
            <v>CC45</v>
          </cell>
          <cell r="F45" t="str">
            <v>CC45.xls</v>
          </cell>
        </row>
        <row r="46">
          <cell r="A46">
            <v>46</v>
          </cell>
          <cell r="B46" t="str">
            <v>DB</v>
          </cell>
          <cell r="D46" t="str">
            <v>Sampson Community College</v>
          </cell>
          <cell r="E46" t="str">
            <v>CC46</v>
          </cell>
          <cell r="F46" t="str">
            <v>CC46.xls</v>
          </cell>
        </row>
        <row r="47">
          <cell r="A47">
            <v>47</v>
          </cell>
          <cell r="B47" t="str">
            <v>DC</v>
          </cell>
          <cell r="D47" t="str">
            <v>Sandhills Community College</v>
          </cell>
          <cell r="E47" t="str">
            <v>CC47</v>
          </cell>
          <cell r="F47" t="str">
            <v>CC47.xls</v>
          </cell>
        </row>
        <row r="48">
          <cell r="A48">
            <v>2</v>
          </cell>
          <cell r="B48" t="str">
            <v>C1</v>
          </cell>
          <cell r="D48" t="str">
            <v>South Piedmont Community College</v>
          </cell>
          <cell r="E48" t="str">
            <v>CC2</v>
          </cell>
          <cell r="F48" t="str">
            <v>CC2.xls</v>
          </cell>
        </row>
        <row r="49">
          <cell r="A49">
            <v>48</v>
          </cell>
          <cell r="B49" t="str">
            <v>DD</v>
          </cell>
          <cell r="D49" t="str">
            <v>Southeastern Community College</v>
          </cell>
          <cell r="E49" t="str">
            <v>CC48</v>
          </cell>
          <cell r="F49" t="str">
            <v>CC48.xls</v>
          </cell>
        </row>
        <row r="50">
          <cell r="A50">
            <v>49</v>
          </cell>
          <cell r="B50" t="str">
            <v>DE</v>
          </cell>
          <cell r="D50" t="str">
            <v>Southwestern Community College</v>
          </cell>
          <cell r="E50" t="str">
            <v>CC49</v>
          </cell>
          <cell r="F50" t="str">
            <v>CC49.xls</v>
          </cell>
        </row>
        <row r="51">
          <cell r="A51">
            <v>50</v>
          </cell>
          <cell r="B51" t="str">
            <v>DF</v>
          </cell>
          <cell r="D51" t="str">
            <v>Stanly Community College</v>
          </cell>
          <cell r="E51" t="str">
            <v>CC50</v>
          </cell>
          <cell r="F51" t="str">
            <v>CC50.xls</v>
          </cell>
        </row>
        <row r="52">
          <cell r="A52">
            <v>51</v>
          </cell>
          <cell r="B52" t="str">
            <v>DG</v>
          </cell>
          <cell r="D52" t="str">
            <v>Surry Community College</v>
          </cell>
          <cell r="E52" t="str">
            <v>CC51</v>
          </cell>
          <cell r="F52" t="str">
            <v>CC51.xls</v>
          </cell>
        </row>
        <row r="53">
          <cell r="A53">
            <v>52</v>
          </cell>
          <cell r="B53" t="str">
            <v>DH</v>
          </cell>
          <cell r="D53" t="str">
            <v>Tri-County Community College</v>
          </cell>
          <cell r="E53" t="str">
            <v>CC52</v>
          </cell>
          <cell r="F53" t="str">
            <v>CC52.xls</v>
          </cell>
        </row>
        <row r="54">
          <cell r="A54">
            <v>53</v>
          </cell>
          <cell r="B54" t="str">
            <v>DJ</v>
          </cell>
          <cell r="D54" t="str">
            <v>Vance-Granville Community College</v>
          </cell>
          <cell r="E54" t="str">
            <v>CC53</v>
          </cell>
          <cell r="F54" t="str">
            <v>CC53.xls</v>
          </cell>
        </row>
        <row r="55">
          <cell r="A55">
            <v>54</v>
          </cell>
          <cell r="B55" t="str">
            <v>DK</v>
          </cell>
          <cell r="D55" t="str">
            <v>Wake Technical Community College</v>
          </cell>
          <cell r="E55" t="str">
            <v>CC54</v>
          </cell>
          <cell r="F55" t="str">
            <v>CC54.xls</v>
          </cell>
        </row>
        <row r="56">
          <cell r="A56">
            <v>55</v>
          </cell>
          <cell r="B56" t="str">
            <v>DL</v>
          </cell>
          <cell r="D56" t="str">
            <v>Wayne Community College</v>
          </cell>
          <cell r="E56" t="str">
            <v>CC55</v>
          </cell>
          <cell r="F56" t="str">
            <v>CC55.xls</v>
          </cell>
        </row>
        <row r="57">
          <cell r="A57">
            <v>56</v>
          </cell>
          <cell r="B57" t="str">
            <v>DM</v>
          </cell>
          <cell r="D57" t="str">
            <v>Western Piedmont Community College</v>
          </cell>
          <cell r="E57" t="str">
            <v>CC56</v>
          </cell>
          <cell r="F57" t="str">
            <v>CC56.xls</v>
          </cell>
        </row>
        <row r="58">
          <cell r="A58">
            <v>57</v>
          </cell>
          <cell r="B58" t="str">
            <v>DN</v>
          </cell>
          <cell r="D58" t="str">
            <v>Wilkes Community College</v>
          </cell>
          <cell r="E58" t="str">
            <v>CC57</v>
          </cell>
          <cell r="F58" t="str">
            <v>CC57.xls</v>
          </cell>
        </row>
        <row r="59">
          <cell r="A59">
            <v>58</v>
          </cell>
          <cell r="B59" t="str">
            <v>DP</v>
          </cell>
          <cell r="D59" t="str">
            <v>Wilson Community College</v>
          </cell>
          <cell r="E59" t="str">
            <v>CC58</v>
          </cell>
          <cell r="F59" t="str">
            <v>CC58.xls</v>
          </cell>
        </row>
      </sheetData>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500"/>
      <sheetName val="1501"/>
      <sheetName val="Module1"/>
      <sheetName val="Module2"/>
    </sheetNames>
    <sheetDataSet>
      <sheetData sheetId="0"/>
      <sheetData sheetId="1">
        <row r="9">
          <cell r="A9" t="str">
            <v>C&amp;CE</v>
          </cell>
        </row>
        <row r="10">
          <cell r="A10" t="str">
            <v>PC</v>
          </cell>
        </row>
        <row r="11">
          <cell r="A11" t="str">
            <v>Invest</v>
          </cell>
        </row>
        <row r="12">
          <cell r="A12" t="str">
            <v>Pinvest</v>
          </cell>
        </row>
        <row r="14">
          <cell r="A14">
            <v>1020</v>
          </cell>
        </row>
        <row r="16">
          <cell r="A16">
            <v>1050</v>
          </cell>
        </row>
        <row r="17">
          <cell r="A17">
            <v>1060</v>
          </cell>
        </row>
        <row r="18">
          <cell r="A18">
            <v>1070</v>
          </cell>
        </row>
        <row r="19">
          <cell r="A19">
            <v>1180</v>
          </cell>
        </row>
        <row r="20">
          <cell r="A20">
            <v>1015</v>
          </cell>
        </row>
        <row r="28">
          <cell r="A28">
            <v>2030</v>
          </cell>
        </row>
        <row r="29">
          <cell r="A29">
            <v>2110</v>
          </cell>
        </row>
        <row r="30">
          <cell r="A30">
            <v>2080</v>
          </cell>
        </row>
        <row r="35">
          <cell r="A35">
            <v>3540</v>
          </cell>
        </row>
        <row r="37">
          <cell r="A37">
            <v>3340</v>
          </cell>
        </row>
        <row r="38">
          <cell r="A38">
            <v>3380</v>
          </cell>
        </row>
        <row r="53">
          <cell r="A53">
            <v>5120</v>
          </cell>
        </row>
        <row r="54">
          <cell r="A54">
            <v>5140</v>
          </cell>
        </row>
        <row r="55">
          <cell r="A55">
            <v>5150</v>
          </cell>
        </row>
        <row r="56">
          <cell r="A56">
            <v>5180</v>
          </cell>
        </row>
        <row r="57">
          <cell r="A57">
            <v>5200</v>
          </cell>
        </row>
        <row r="58">
          <cell r="A58">
            <v>5210</v>
          </cell>
        </row>
        <row r="63">
          <cell r="A63">
            <v>6040</v>
          </cell>
        </row>
        <row r="64">
          <cell r="A64">
            <v>6050</v>
          </cell>
        </row>
        <row r="65">
          <cell r="A65">
            <v>6070</v>
          </cell>
        </row>
        <row r="66">
          <cell r="A66">
            <v>6110</v>
          </cell>
        </row>
        <row r="68">
          <cell r="A68">
            <v>6130</v>
          </cell>
        </row>
        <row r="69">
          <cell r="A69">
            <v>6140</v>
          </cell>
        </row>
        <row r="70">
          <cell r="A70">
            <v>6150</v>
          </cell>
        </row>
        <row r="77">
          <cell r="A77">
            <v>6270</v>
          </cell>
        </row>
        <row r="78">
          <cell r="A78">
            <v>6280</v>
          </cell>
        </row>
        <row r="83">
          <cell r="A83">
            <v>6330</v>
          </cell>
        </row>
        <row r="86">
          <cell r="A86">
            <v>6340</v>
          </cell>
        </row>
        <row r="98">
          <cell r="A98">
            <v>5195</v>
          </cell>
        </row>
        <row r="99">
          <cell r="A99">
            <v>5141</v>
          </cell>
        </row>
        <row r="100">
          <cell r="A100">
            <v>5210</v>
          </cell>
        </row>
        <row r="101">
          <cell r="A101">
            <v>6205</v>
          </cell>
        </row>
        <row r="106">
          <cell r="A106">
            <v>8050</v>
          </cell>
        </row>
        <row r="107">
          <cell r="A107">
            <v>8060</v>
          </cell>
        </row>
        <row r="108">
          <cell r="A108">
            <v>8070</v>
          </cell>
        </row>
        <row r="109">
          <cell r="A109">
            <v>8080</v>
          </cell>
        </row>
        <row r="110">
          <cell r="A110">
            <v>8090</v>
          </cell>
        </row>
        <row r="111">
          <cell r="A111">
            <v>8100</v>
          </cell>
        </row>
        <row r="112">
          <cell r="A112">
            <v>8110</v>
          </cell>
        </row>
        <row r="113">
          <cell r="A113">
            <v>8120</v>
          </cell>
        </row>
        <row r="114">
          <cell r="A114">
            <v>8130</v>
          </cell>
        </row>
        <row r="119">
          <cell r="A119">
            <v>8230</v>
          </cell>
        </row>
        <row r="120">
          <cell r="A120">
            <v>8240</v>
          </cell>
        </row>
        <row r="121">
          <cell r="A121">
            <v>8250</v>
          </cell>
        </row>
        <row r="122">
          <cell r="A122">
            <v>8260</v>
          </cell>
        </row>
        <row r="123">
          <cell r="A123">
            <v>8270</v>
          </cell>
        </row>
        <row r="124">
          <cell r="A124">
            <v>8280</v>
          </cell>
        </row>
        <row r="125">
          <cell r="A125">
            <v>8290</v>
          </cell>
        </row>
        <row r="126">
          <cell r="A126">
            <v>8300</v>
          </cell>
        </row>
        <row r="127">
          <cell r="A127">
            <v>8310</v>
          </cell>
        </row>
        <row r="132">
          <cell r="A132">
            <v>8410</v>
          </cell>
        </row>
        <row r="133">
          <cell r="A133">
            <v>8420</v>
          </cell>
        </row>
        <row r="134">
          <cell r="A134">
            <v>8430</v>
          </cell>
        </row>
        <row r="135">
          <cell r="A135">
            <v>8440</v>
          </cell>
        </row>
        <row r="136">
          <cell r="A136">
            <v>8450</v>
          </cell>
        </row>
        <row r="137">
          <cell r="A137">
            <v>8460</v>
          </cell>
        </row>
        <row r="138">
          <cell r="A138">
            <v>8470</v>
          </cell>
        </row>
        <row r="139">
          <cell r="A139">
            <v>8480</v>
          </cell>
        </row>
        <row r="140">
          <cell r="A140">
            <v>8490</v>
          </cell>
        </row>
      </sheetData>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sc.nc.gov/state-agency-resources/chart-accounts/revenue-accounts/438xxx-intragovernmental-transactions" TargetMode="External"/><Relationship Id="rId1" Type="http://schemas.openxmlformats.org/officeDocument/2006/relationships/hyperlink" Target="https://www.osc.nc.gov/state-agency-resources/chart-accounts/expenditure-accounts/538xxx-intragovernmental-trans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95"/>
  <sheetViews>
    <sheetView showGridLines="0" tabSelected="1" zoomScaleNormal="100" workbookViewId="0">
      <selection sqref="A1:B1"/>
    </sheetView>
  </sheetViews>
  <sheetFormatPr defaultRowHeight="13.2" x14ac:dyDescent="0.25"/>
  <cols>
    <col min="1" max="1" width="3" customWidth="1"/>
    <col min="2" max="2" width="98.6640625" customWidth="1"/>
    <col min="3" max="3" width="11.88671875" customWidth="1"/>
    <col min="4" max="7" width="8.33203125" customWidth="1"/>
    <col min="8" max="8" width="9.6640625" customWidth="1"/>
    <col min="9" max="9" width="7.5546875" customWidth="1"/>
    <col min="10" max="11" width="10.6640625" customWidth="1"/>
    <col min="12" max="12" width="10" customWidth="1"/>
    <col min="13" max="13" width="3.5546875" customWidth="1"/>
  </cols>
  <sheetData>
    <row r="1" spans="1:14" ht="15.6" x14ac:dyDescent="0.3">
      <c r="A1" s="224" t="s">
        <v>127</v>
      </c>
      <c r="B1" s="224"/>
      <c r="C1" s="36"/>
      <c r="D1" s="36"/>
      <c r="E1" s="36"/>
      <c r="F1" s="36"/>
      <c r="G1" s="36"/>
      <c r="H1" s="36"/>
      <c r="I1" s="36"/>
      <c r="J1" s="36"/>
      <c r="K1" s="36"/>
      <c r="L1" s="36"/>
      <c r="M1" s="36"/>
      <c r="N1" s="1"/>
    </row>
    <row r="2" spans="1:14" ht="15.6" x14ac:dyDescent="0.3">
      <c r="A2" s="224" t="str">
        <f>Index!A2</f>
        <v>2022 Transfers - Interim Worksheets</v>
      </c>
      <c r="B2" s="224"/>
      <c r="C2" s="36"/>
      <c r="D2" s="36"/>
      <c r="E2" s="36"/>
      <c r="F2" s="36"/>
      <c r="G2" s="36"/>
      <c r="H2" s="36"/>
      <c r="I2" s="36"/>
      <c r="J2" s="36"/>
      <c r="K2" s="36"/>
      <c r="L2" s="36"/>
      <c r="M2" s="36"/>
      <c r="N2" s="1"/>
    </row>
    <row r="3" spans="1:14" ht="15.6" x14ac:dyDescent="0.3">
      <c r="A3" s="224" t="s">
        <v>180</v>
      </c>
      <c r="B3" s="224"/>
      <c r="C3" s="36"/>
      <c r="D3" s="36"/>
      <c r="E3" s="36"/>
      <c r="F3" s="36"/>
      <c r="G3" s="36"/>
      <c r="H3" s="36"/>
      <c r="I3" s="36"/>
      <c r="J3" s="36"/>
      <c r="K3" s="36"/>
      <c r="L3" s="36"/>
      <c r="M3" s="36"/>
      <c r="N3" s="1"/>
    </row>
    <row r="4" spans="1:14" ht="15.6" x14ac:dyDescent="0.3">
      <c r="A4" s="160"/>
      <c r="B4" s="161" t="str">
        <f>Index!L4</f>
        <v>File revision date: 01/08/22</v>
      </c>
      <c r="C4" s="35"/>
      <c r="D4" s="35"/>
      <c r="E4" s="35"/>
      <c r="F4" s="35"/>
      <c r="G4" s="35"/>
      <c r="H4" s="35"/>
      <c r="I4" s="35"/>
      <c r="J4" s="35"/>
      <c r="K4" s="35"/>
      <c r="L4" s="35"/>
      <c r="M4" s="35"/>
    </row>
    <row r="5" spans="1:14" x14ac:dyDescent="0.25">
      <c r="A5" s="158"/>
      <c r="B5" s="158"/>
    </row>
    <row r="6" spans="1:14" ht="13.8" x14ac:dyDescent="0.25">
      <c r="A6" s="162" t="s">
        <v>88</v>
      </c>
      <c r="B6" s="163"/>
    </row>
    <row r="7" spans="1:14" ht="13.8" x14ac:dyDescent="0.25">
      <c r="A7" s="164" t="s">
        <v>181</v>
      </c>
      <c r="B7" s="163" t="s">
        <v>203</v>
      </c>
    </row>
    <row r="8" spans="1:14" ht="13.8" x14ac:dyDescent="0.25">
      <c r="A8" s="164"/>
      <c r="B8" s="163" t="s">
        <v>287</v>
      </c>
    </row>
    <row r="9" spans="1:14" ht="13.8" x14ac:dyDescent="0.25">
      <c r="A9" s="164" t="s">
        <v>181</v>
      </c>
      <c r="B9" s="163" t="s">
        <v>183</v>
      </c>
    </row>
    <row r="10" spans="1:14" ht="13.8" x14ac:dyDescent="0.25">
      <c r="A10" s="136"/>
      <c r="B10" s="163" t="s">
        <v>182</v>
      </c>
    </row>
    <row r="11" spans="1:14" ht="13.8" x14ac:dyDescent="0.25">
      <c r="A11" s="136"/>
      <c r="B11" s="163"/>
    </row>
    <row r="12" spans="1:14" ht="13.8" x14ac:dyDescent="0.25">
      <c r="A12" s="165" t="s">
        <v>15</v>
      </c>
      <c r="B12" s="136"/>
    </row>
    <row r="13" spans="1:14" ht="14.4" x14ac:dyDescent="0.3">
      <c r="A13" s="164" t="s">
        <v>181</v>
      </c>
      <c r="B13" s="136" t="s">
        <v>403</v>
      </c>
      <c r="C13" s="25"/>
    </row>
    <row r="14" spans="1:14" ht="14.4" x14ac:dyDescent="0.3">
      <c r="A14" s="136"/>
      <c r="B14" s="166" t="s">
        <v>404</v>
      </c>
      <c r="C14" s="28"/>
    </row>
    <row r="15" spans="1:14" ht="14.4" x14ac:dyDescent="0.3">
      <c r="A15" s="136"/>
      <c r="B15" s="136" t="s">
        <v>184</v>
      </c>
      <c r="C15" s="25"/>
    </row>
    <row r="16" spans="1:14" ht="14.4" x14ac:dyDescent="0.3">
      <c r="A16" s="158"/>
      <c r="B16" s="136" t="s">
        <v>187</v>
      </c>
      <c r="C16" s="25"/>
    </row>
    <row r="17" spans="1:3" ht="14.4" x14ac:dyDescent="0.3">
      <c r="A17" s="164" t="s">
        <v>181</v>
      </c>
      <c r="B17" s="136" t="s">
        <v>188</v>
      </c>
      <c r="C17" s="25"/>
    </row>
    <row r="18" spans="1:3" ht="13.8" x14ac:dyDescent="0.25">
      <c r="A18" s="136"/>
      <c r="B18" s="136" t="s">
        <v>189</v>
      </c>
    </row>
    <row r="19" spans="1:3" ht="13.8" x14ac:dyDescent="0.25">
      <c r="A19" s="136"/>
      <c r="B19" s="136"/>
    </row>
    <row r="20" spans="1:3" ht="13.8" x14ac:dyDescent="0.25">
      <c r="A20" s="165" t="s">
        <v>185</v>
      </c>
      <c r="B20" s="136"/>
    </row>
    <row r="21" spans="1:3" ht="13.8" x14ac:dyDescent="0.25">
      <c r="A21" s="164" t="s">
        <v>181</v>
      </c>
      <c r="B21" s="136" t="s">
        <v>186</v>
      </c>
    </row>
    <row r="22" spans="1:3" ht="13.8" x14ac:dyDescent="0.25">
      <c r="A22" s="158"/>
      <c r="B22" s="136" t="s">
        <v>115</v>
      </c>
    </row>
    <row r="23" spans="1:3" ht="13.8" x14ac:dyDescent="0.25">
      <c r="A23" s="164" t="s">
        <v>181</v>
      </c>
      <c r="B23" s="167" t="s">
        <v>202</v>
      </c>
    </row>
    <row r="24" spans="1:3" ht="13.8" x14ac:dyDescent="0.25">
      <c r="A24" s="164" t="s">
        <v>181</v>
      </c>
      <c r="B24" s="167" t="s">
        <v>405</v>
      </c>
    </row>
    <row r="25" spans="1:3" ht="13.8" x14ac:dyDescent="0.25">
      <c r="A25" s="164"/>
      <c r="B25" s="167" t="s">
        <v>204</v>
      </c>
    </row>
    <row r="26" spans="1:3" x14ac:dyDescent="0.25">
      <c r="A26" s="158"/>
      <c r="B26" s="158"/>
    </row>
    <row r="27" spans="1:3" ht="13.8" x14ac:dyDescent="0.25">
      <c r="A27" s="165" t="s">
        <v>389</v>
      </c>
      <c r="B27" s="158"/>
    </row>
    <row r="28" spans="1:3" ht="13.8" x14ac:dyDescent="0.25">
      <c r="A28" s="164" t="s">
        <v>181</v>
      </c>
      <c r="B28" s="158" t="s">
        <v>390</v>
      </c>
    </row>
    <row r="29" spans="1:3" ht="13.8" x14ac:dyDescent="0.25">
      <c r="A29" s="165"/>
      <c r="B29" s="158" t="s">
        <v>534</v>
      </c>
    </row>
    <row r="30" spans="1:3" ht="13.8" x14ac:dyDescent="0.25">
      <c r="A30" s="165"/>
      <c r="B30" s="158"/>
    </row>
    <row r="31" spans="1:3" ht="15.6" x14ac:dyDescent="0.3">
      <c r="A31" s="165"/>
      <c r="B31" s="168" t="s">
        <v>535</v>
      </c>
    </row>
    <row r="32" spans="1:3" x14ac:dyDescent="0.25">
      <c r="A32" s="169"/>
      <c r="B32" s="170"/>
    </row>
    <row r="33" spans="1:2" x14ac:dyDescent="0.25">
      <c r="A33" s="94" t="s">
        <v>438</v>
      </c>
      <c r="B33" s="171"/>
    </row>
    <row r="34" spans="1:2" ht="13.8" x14ac:dyDescent="0.25">
      <c r="A34" s="172" t="s">
        <v>181</v>
      </c>
      <c r="B34" s="95" t="s">
        <v>347</v>
      </c>
    </row>
    <row r="35" spans="1:2" x14ac:dyDescent="0.25">
      <c r="A35" s="173"/>
      <c r="B35" s="95" t="s">
        <v>345</v>
      </c>
    </row>
    <row r="36" spans="1:2" x14ac:dyDescent="0.25">
      <c r="A36" s="173"/>
      <c r="B36" s="222" t="s">
        <v>515</v>
      </c>
    </row>
    <row r="37" spans="1:2" x14ac:dyDescent="0.25">
      <c r="A37" s="173"/>
      <c r="B37" s="222" t="s">
        <v>514</v>
      </c>
    </row>
    <row r="38" spans="1:2" x14ac:dyDescent="0.25">
      <c r="A38" s="173"/>
      <c r="B38" s="222" t="s">
        <v>516</v>
      </c>
    </row>
    <row r="39" spans="1:2" x14ac:dyDescent="0.25">
      <c r="A39" s="173"/>
      <c r="B39" s="222" t="s">
        <v>536</v>
      </c>
    </row>
    <row r="40" spans="1:2" x14ac:dyDescent="0.25">
      <c r="A40" s="173"/>
      <c r="B40" s="222" t="s">
        <v>440</v>
      </c>
    </row>
    <row r="41" spans="1:2" x14ac:dyDescent="0.25">
      <c r="A41" s="173"/>
      <c r="B41" s="222" t="s">
        <v>441</v>
      </c>
    </row>
    <row r="42" spans="1:2" x14ac:dyDescent="0.25">
      <c r="A42" s="173"/>
      <c r="B42" s="222" t="s">
        <v>526</v>
      </c>
    </row>
    <row r="43" spans="1:2" x14ac:dyDescent="0.25">
      <c r="A43" s="173"/>
      <c r="B43" s="222" t="s">
        <v>540</v>
      </c>
    </row>
    <row r="44" spans="1:2" x14ac:dyDescent="0.25">
      <c r="A44" s="173"/>
      <c r="B44" s="222" t="s">
        <v>538</v>
      </c>
    </row>
    <row r="45" spans="1:2" x14ac:dyDescent="0.25">
      <c r="A45" s="173"/>
      <c r="B45" s="222" t="s">
        <v>541</v>
      </c>
    </row>
    <row r="46" spans="1:2" x14ac:dyDescent="0.25">
      <c r="A46" s="173"/>
      <c r="B46" s="222" t="s">
        <v>539</v>
      </c>
    </row>
    <row r="47" spans="1:2" x14ac:dyDescent="0.25">
      <c r="A47" s="173"/>
      <c r="B47" s="222" t="s">
        <v>353</v>
      </c>
    </row>
    <row r="48" spans="1:2" x14ac:dyDescent="0.25">
      <c r="A48" s="173"/>
      <c r="B48" s="222" t="s">
        <v>354</v>
      </c>
    </row>
    <row r="49" spans="1:2" x14ac:dyDescent="0.25">
      <c r="A49" s="173"/>
      <c r="B49" s="95"/>
    </row>
    <row r="50" spans="1:2" ht="13.8" x14ac:dyDescent="0.25">
      <c r="A50" s="172" t="s">
        <v>181</v>
      </c>
      <c r="B50" s="95" t="s">
        <v>348</v>
      </c>
    </row>
    <row r="51" spans="1:2" x14ac:dyDescent="0.25">
      <c r="A51" s="173"/>
      <c r="B51" s="95" t="s">
        <v>349</v>
      </c>
    </row>
    <row r="52" spans="1:2" x14ac:dyDescent="0.25">
      <c r="A52" s="173"/>
      <c r="B52" s="95"/>
    </row>
    <row r="53" spans="1:2" ht="13.8" x14ac:dyDescent="0.25">
      <c r="A53" s="172" t="s">
        <v>181</v>
      </c>
      <c r="B53" s="95" t="s">
        <v>350</v>
      </c>
    </row>
    <row r="54" spans="1:2" x14ac:dyDescent="0.25">
      <c r="A54" s="173"/>
      <c r="B54" s="95" t="s">
        <v>351</v>
      </c>
    </row>
    <row r="55" spans="1:2" x14ac:dyDescent="0.25">
      <c r="A55" s="173"/>
      <c r="B55" s="95"/>
    </row>
    <row r="56" spans="1:2" ht="13.8" x14ac:dyDescent="0.25">
      <c r="A56" s="172" t="s">
        <v>181</v>
      </c>
      <c r="B56" s="95" t="s">
        <v>436</v>
      </c>
    </row>
    <row r="57" spans="1:2" x14ac:dyDescent="0.25">
      <c r="A57" s="173"/>
      <c r="B57" s="95" t="s">
        <v>437</v>
      </c>
    </row>
    <row r="58" spans="1:2" x14ac:dyDescent="0.25">
      <c r="A58" s="173"/>
      <c r="B58" s="95"/>
    </row>
    <row r="59" spans="1:2" ht="13.8" x14ac:dyDescent="0.25">
      <c r="A59" s="172" t="s">
        <v>181</v>
      </c>
      <c r="B59" s="95" t="s">
        <v>399</v>
      </c>
    </row>
    <row r="60" spans="1:2" x14ac:dyDescent="0.25">
      <c r="A60" s="173"/>
      <c r="B60" s="95" t="s">
        <v>400</v>
      </c>
    </row>
    <row r="61" spans="1:2" x14ac:dyDescent="0.25">
      <c r="A61" s="173"/>
      <c r="B61" s="95" t="s">
        <v>401</v>
      </c>
    </row>
    <row r="62" spans="1:2" x14ac:dyDescent="0.25">
      <c r="A62" s="173"/>
      <c r="B62" s="95" t="s">
        <v>402</v>
      </c>
    </row>
    <row r="63" spans="1:2" x14ac:dyDescent="0.25">
      <c r="A63" s="173"/>
      <c r="B63" s="95"/>
    </row>
    <row r="64" spans="1:2" ht="13.8" x14ac:dyDescent="0.25">
      <c r="A64" s="172" t="s">
        <v>181</v>
      </c>
      <c r="B64" s="95" t="s">
        <v>542</v>
      </c>
    </row>
    <row r="65" spans="1:2" x14ac:dyDescent="0.25">
      <c r="A65" s="173"/>
      <c r="B65" s="95" t="s">
        <v>352</v>
      </c>
    </row>
    <row r="66" spans="1:2" x14ac:dyDescent="0.25">
      <c r="A66" s="173"/>
      <c r="B66" s="95"/>
    </row>
    <row r="67" spans="1:2" ht="13.8" x14ac:dyDescent="0.25">
      <c r="A67" s="172" t="s">
        <v>181</v>
      </c>
      <c r="B67" s="95" t="s">
        <v>346</v>
      </c>
    </row>
    <row r="68" spans="1:2" x14ac:dyDescent="0.25">
      <c r="A68" s="173"/>
      <c r="B68" s="95" t="s">
        <v>355</v>
      </c>
    </row>
    <row r="69" spans="1:2" x14ac:dyDescent="0.25">
      <c r="A69" s="173"/>
      <c r="B69" s="95"/>
    </row>
    <row r="70" spans="1:2" ht="13.8" x14ac:dyDescent="0.25">
      <c r="A70" s="172" t="s">
        <v>181</v>
      </c>
      <c r="B70" s="96" t="s">
        <v>356</v>
      </c>
    </row>
    <row r="71" spans="1:2" x14ac:dyDescent="0.25">
      <c r="A71" s="169"/>
      <c r="B71" s="174"/>
    </row>
    <row r="72" spans="1:2" x14ac:dyDescent="0.25">
      <c r="A72" s="94" t="s">
        <v>373</v>
      </c>
      <c r="B72" s="171"/>
    </row>
    <row r="73" spans="1:2" ht="13.8" x14ac:dyDescent="0.25">
      <c r="A73" s="172" t="s">
        <v>181</v>
      </c>
      <c r="B73" s="95" t="s">
        <v>377</v>
      </c>
    </row>
    <row r="74" spans="1:2" x14ac:dyDescent="0.25">
      <c r="A74" s="173"/>
      <c r="B74" s="95" t="s">
        <v>376</v>
      </c>
    </row>
    <row r="75" spans="1:2" x14ac:dyDescent="0.25">
      <c r="A75" s="173"/>
      <c r="B75" s="95"/>
    </row>
    <row r="76" spans="1:2" ht="13.8" x14ac:dyDescent="0.25">
      <c r="A76" s="172" t="s">
        <v>181</v>
      </c>
      <c r="B76" s="95" t="s">
        <v>378</v>
      </c>
    </row>
    <row r="77" spans="1:2" x14ac:dyDescent="0.25">
      <c r="A77" s="173"/>
      <c r="B77" s="95" t="s">
        <v>379</v>
      </c>
    </row>
    <row r="78" spans="1:2" x14ac:dyDescent="0.25">
      <c r="A78" s="173"/>
      <c r="B78" s="95" t="s">
        <v>380</v>
      </c>
    </row>
    <row r="79" spans="1:2" x14ac:dyDescent="0.25">
      <c r="A79" s="173"/>
      <c r="B79" s="95"/>
    </row>
    <row r="80" spans="1:2" ht="13.8" x14ac:dyDescent="0.25">
      <c r="A80" s="172" t="s">
        <v>181</v>
      </c>
      <c r="B80" s="95" t="s">
        <v>381</v>
      </c>
    </row>
    <row r="81" spans="1:2" x14ac:dyDescent="0.25">
      <c r="A81" s="173"/>
      <c r="B81" s="95" t="s">
        <v>382</v>
      </c>
    </row>
    <row r="82" spans="1:2" x14ac:dyDescent="0.25">
      <c r="A82" s="173"/>
      <c r="B82" s="95"/>
    </row>
    <row r="83" spans="1:2" ht="13.8" x14ac:dyDescent="0.25">
      <c r="A83" s="172" t="s">
        <v>181</v>
      </c>
      <c r="B83" s="95" t="s">
        <v>383</v>
      </c>
    </row>
    <row r="84" spans="1:2" x14ac:dyDescent="0.25">
      <c r="A84" s="173"/>
      <c r="B84" s="95" t="s">
        <v>384</v>
      </c>
    </row>
    <row r="85" spans="1:2" x14ac:dyDescent="0.25">
      <c r="A85" s="173"/>
      <c r="B85" s="95" t="s">
        <v>385</v>
      </c>
    </row>
    <row r="86" spans="1:2" x14ac:dyDescent="0.25">
      <c r="A86" s="173"/>
      <c r="B86" s="95"/>
    </row>
    <row r="87" spans="1:2" ht="13.8" x14ac:dyDescent="0.25">
      <c r="A87" s="172" t="s">
        <v>181</v>
      </c>
      <c r="B87" s="95" t="s">
        <v>394</v>
      </c>
    </row>
    <row r="88" spans="1:2" x14ac:dyDescent="0.25">
      <c r="A88" s="173"/>
      <c r="B88" s="95" t="s">
        <v>395</v>
      </c>
    </row>
    <row r="89" spans="1:2" x14ac:dyDescent="0.25">
      <c r="A89" s="173"/>
      <c r="B89" s="95" t="s">
        <v>398</v>
      </c>
    </row>
    <row r="90" spans="1:2" x14ac:dyDescent="0.25">
      <c r="A90" s="173"/>
      <c r="B90" s="95" t="s">
        <v>396</v>
      </c>
    </row>
    <row r="91" spans="1:2" x14ac:dyDescent="0.25">
      <c r="A91" s="173"/>
      <c r="B91" s="95" t="s">
        <v>397</v>
      </c>
    </row>
    <row r="92" spans="1:2" x14ac:dyDescent="0.25">
      <c r="A92" s="173"/>
      <c r="B92" s="95"/>
    </row>
    <row r="93" spans="1:2" ht="13.8" x14ac:dyDescent="0.25">
      <c r="A93" s="172" t="s">
        <v>181</v>
      </c>
      <c r="B93" s="95" t="s">
        <v>386</v>
      </c>
    </row>
    <row r="94" spans="1:2" x14ac:dyDescent="0.25">
      <c r="A94" s="173"/>
      <c r="B94" s="95" t="s">
        <v>387</v>
      </c>
    </row>
    <row r="95" spans="1:2" x14ac:dyDescent="0.25">
      <c r="A95" s="169"/>
      <c r="B95" s="174"/>
    </row>
  </sheetData>
  <customSheetViews>
    <customSheetView guid="{B08879A4-635B-4C39-9937-AC7883D562FC}" showGridLines="0" hiddenColumns="1">
      <selection activeCell="A5" sqref="A5"/>
      <pageMargins left="0.6" right="0.6" top="0.5" bottom="0.5" header="0.3" footer="0.3"/>
      <pageSetup orientation="portrait" r:id="rId1"/>
    </customSheetView>
    <customSheetView guid="{9FCFC836-1CA5-48BF-958D-24D2EA94B219}" showGridLines="0" hiddenColumns="1">
      <selection activeCell="A5" sqref="A5"/>
      <pageMargins left="0.6" right="0.6" top="0.5" bottom="0.5" header="0.3" footer="0.3"/>
      <pageSetup orientation="portrait" r:id="rId2"/>
    </customSheetView>
  </customSheetViews>
  <mergeCells count="3">
    <mergeCell ref="A1:B1"/>
    <mergeCell ref="A2:B2"/>
    <mergeCell ref="A3:B3"/>
  </mergeCells>
  <pageMargins left="0.6" right="0.6" top="0.5" bottom="0.5" header="0.3" footer="0.3"/>
  <pageSetup scale="85" fitToHeight="0" orientation="portrait" r:id="rId3"/>
  <rowBreaks count="1" manualBreakCount="1">
    <brk id="6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9">
    <tabColor rgb="FFFFFF00"/>
  </sheetPr>
  <dimension ref="A1:Q46"/>
  <sheetViews>
    <sheetView topLeftCell="L1" workbookViewId="0">
      <selection activeCell="T30" sqref="T30"/>
    </sheetView>
  </sheetViews>
  <sheetFormatPr defaultColWidth="9.109375" defaultRowHeight="15.6" x14ac:dyDescent="0.3"/>
  <cols>
    <col min="1" max="1" width="6.6640625" style="4" bestFit="1" customWidth="1"/>
    <col min="2" max="2" width="7.6640625" style="4" bestFit="1" customWidth="1"/>
    <col min="3" max="3" width="4.6640625" style="4" customWidth="1"/>
    <col min="4" max="4" width="7.6640625" style="4" bestFit="1" customWidth="1"/>
    <col min="5" max="5" width="6.88671875" style="4" bestFit="1" customWidth="1"/>
    <col min="6" max="7" width="9.109375" style="4"/>
    <col min="8" max="8" width="36.5546875" style="4" bestFit="1" customWidth="1"/>
    <col min="9" max="9" width="9.109375" style="4"/>
    <col min="10" max="10" width="30.109375" style="4" bestFit="1" customWidth="1"/>
    <col min="11" max="11" width="24.44140625" style="4" customWidth="1"/>
    <col min="12" max="16384" width="9.109375" style="4"/>
  </cols>
  <sheetData>
    <row r="1" spans="1:17" x14ac:dyDescent="0.3">
      <c r="A1" s="9" t="s">
        <v>66</v>
      </c>
      <c r="B1" s="278" t="s">
        <v>90</v>
      </c>
      <c r="C1" s="279"/>
      <c r="D1" s="278" t="s">
        <v>91</v>
      </c>
      <c r="E1" s="279"/>
      <c r="H1" s="13" t="s">
        <v>270</v>
      </c>
      <c r="J1" s="13" t="s">
        <v>163</v>
      </c>
      <c r="K1" s="13" t="s">
        <v>211</v>
      </c>
      <c r="M1" s="13" t="s">
        <v>292</v>
      </c>
      <c r="Q1" s="43"/>
    </row>
    <row r="2" spans="1:17" x14ac:dyDescent="0.3">
      <c r="A2" s="3">
        <v>201</v>
      </c>
      <c r="D2" s="13" t="s">
        <v>164</v>
      </c>
      <c r="H2" s="4" t="s">
        <v>13</v>
      </c>
      <c r="J2" s="15" t="s">
        <v>160</v>
      </c>
      <c r="K2" s="15" t="s">
        <v>148</v>
      </c>
      <c r="L2" s="15"/>
      <c r="M2" t="s">
        <v>293</v>
      </c>
      <c r="N2" s="15"/>
      <c r="Q2" s="43"/>
    </row>
    <row r="3" spans="1:17" x14ac:dyDescent="0.3">
      <c r="A3" s="3">
        <v>215</v>
      </c>
      <c r="B3" s="4" t="b">
        <f>NOT(ISBLANK(#REF!))</f>
        <v>1</v>
      </c>
      <c r="C3" s="4">
        <f>IF(B3,$A3,"")</f>
        <v>215</v>
      </c>
      <c r="E3" s="4" t="str">
        <f>IF(D3,$A3,"")</f>
        <v/>
      </c>
      <c r="H3" s="13" t="s">
        <v>132</v>
      </c>
      <c r="J3" s="15" t="s">
        <v>161</v>
      </c>
      <c r="K3" s="15" t="s">
        <v>41</v>
      </c>
      <c r="L3" s="15"/>
      <c r="M3" s="43" t="s">
        <v>294</v>
      </c>
      <c r="N3" s="15"/>
      <c r="Q3" s="43"/>
    </row>
    <row r="4" spans="1:17" x14ac:dyDescent="0.3">
      <c r="A4" s="3">
        <v>305</v>
      </c>
      <c r="C4" s="4" t="str">
        <f t="shared" ref="C4:C10" si="0">IF(B4,$A4,"")</f>
        <v/>
      </c>
      <c r="D4" s="4" t="e">
        <f>(SUM(#REF!))&lt;&gt;0</f>
        <v>#REF!</v>
      </c>
      <c r="E4" s="4" t="e">
        <f t="shared" ref="E4:E10" si="1">IF(D4,$A4,"")</f>
        <v>#REF!</v>
      </c>
      <c r="H4" s="4" t="s">
        <v>12</v>
      </c>
      <c r="J4" s="15" t="s">
        <v>162</v>
      </c>
      <c r="K4" s="15" t="s">
        <v>209</v>
      </c>
      <c r="L4" s="15"/>
      <c r="M4" s="43" t="s">
        <v>295</v>
      </c>
      <c r="N4" s="15"/>
    </row>
    <row r="5" spans="1:17" x14ac:dyDescent="0.3">
      <c r="A5" s="3">
        <v>310</v>
      </c>
      <c r="D5" s="4" t="e">
        <f>(SUM(#REF!))&lt;&gt;0</f>
        <v>#REF!</v>
      </c>
      <c r="E5" s="4" t="e">
        <f t="shared" si="1"/>
        <v>#REF!</v>
      </c>
      <c r="H5" s="13" t="s">
        <v>259</v>
      </c>
      <c r="J5" s="15" t="s">
        <v>167</v>
      </c>
      <c r="K5" s="15" t="s">
        <v>210</v>
      </c>
      <c r="L5" s="15"/>
      <c r="M5" t="s">
        <v>296</v>
      </c>
      <c r="N5" s="15"/>
      <c r="Q5" s="43"/>
    </row>
    <row r="6" spans="1:17" x14ac:dyDescent="0.3">
      <c r="A6" s="3">
        <v>330</v>
      </c>
      <c r="B6" s="4" t="b">
        <f>NOT(ISBLANK(#REF!))</f>
        <v>1</v>
      </c>
      <c r="C6" s="4">
        <f t="shared" si="0"/>
        <v>330</v>
      </c>
      <c r="E6" s="4" t="str">
        <f t="shared" si="1"/>
        <v/>
      </c>
      <c r="H6" s="4" t="s">
        <v>133</v>
      </c>
      <c r="J6" s="15" t="s">
        <v>168</v>
      </c>
      <c r="K6" s="41" t="s">
        <v>213</v>
      </c>
      <c r="L6" s="15"/>
      <c r="M6" t="s">
        <v>297</v>
      </c>
      <c r="N6" s="15"/>
      <c r="Q6" s="43"/>
    </row>
    <row r="7" spans="1:17" x14ac:dyDescent="0.3">
      <c r="A7" s="3">
        <v>335</v>
      </c>
      <c r="B7" s="4" t="b">
        <f>NOT(ISBLANK(#REF!))</f>
        <v>1</v>
      </c>
      <c r="C7" s="4">
        <f t="shared" si="0"/>
        <v>335</v>
      </c>
      <c r="E7" s="4" t="str">
        <f t="shared" si="1"/>
        <v/>
      </c>
      <c r="H7" s="4" t="s">
        <v>134</v>
      </c>
      <c r="J7" s="15" t="s">
        <v>208</v>
      </c>
      <c r="K7" s="41" t="s">
        <v>212</v>
      </c>
      <c r="L7" s="2"/>
      <c r="M7" s="43" t="s">
        <v>298</v>
      </c>
      <c r="N7" s="2"/>
    </row>
    <row r="8" spans="1:17" x14ac:dyDescent="0.3">
      <c r="A8" s="3">
        <v>340</v>
      </c>
      <c r="B8" s="4" t="b">
        <f>NOT(ISBLANK(#REF!))</f>
        <v>1</v>
      </c>
      <c r="C8" s="4">
        <f t="shared" si="0"/>
        <v>340</v>
      </c>
      <c r="E8" s="4" t="str">
        <f t="shared" si="1"/>
        <v/>
      </c>
      <c r="H8" s="4" t="s">
        <v>135</v>
      </c>
      <c r="J8" s="15" t="s">
        <v>190</v>
      </c>
      <c r="K8" s="41" t="s">
        <v>212</v>
      </c>
      <c r="M8" s="43" t="s">
        <v>299</v>
      </c>
      <c r="Q8" s="43"/>
    </row>
    <row r="9" spans="1:17" x14ac:dyDescent="0.3">
      <c r="A9" s="3">
        <v>360</v>
      </c>
      <c r="B9" s="4" t="b">
        <f>NOT(ISBLANK(#REF!))</f>
        <v>1</v>
      </c>
      <c r="C9" s="4">
        <f t="shared" si="0"/>
        <v>360</v>
      </c>
      <c r="E9" s="4" t="str">
        <f t="shared" si="1"/>
        <v/>
      </c>
      <c r="H9" s="4" t="s">
        <v>136</v>
      </c>
      <c r="J9" s="15" t="s">
        <v>169</v>
      </c>
      <c r="M9" t="s">
        <v>291</v>
      </c>
      <c r="Q9" s="43"/>
    </row>
    <row r="10" spans="1:17" x14ac:dyDescent="0.3">
      <c r="A10" s="3">
        <v>750</v>
      </c>
      <c r="B10" s="4" t="b">
        <f>NOT(ISBLANK(#REF!))</f>
        <v>1</v>
      </c>
      <c r="C10" s="4">
        <f t="shared" si="0"/>
        <v>750</v>
      </c>
      <c r="E10" s="4" t="str">
        <f t="shared" si="1"/>
        <v/>
      </c>
      <c r="H10" s="4" t="s">
        <v>103</v>
      </c>
    </row>
    <row r="11" spans="1:17" x14ac:dyDescent="0.3">
      <c r="A11" s="3"/>
      <c r="H11" s="13" t="s">
        <v>260</v>
      </c>
      <c r="Q11" s="43"/>
    </row>
    <row r="12" spans="1:17" x14ac:dyDescent="0.3">
      <c r="A12" s="3"/>
      <c r="H12" s="13" t="s">
        <v>261</v>
      </c>
      <c r="Q12" s="43"/>
    </row>
    <row r="13" spans="1:17" x14ac:dyDescent="0.3">
      <c r="A13" s="3"/>
      <c r="H13" s="4" t="s">
        <v>104</v>
      </c>
    </row>
    <row r="14" spans="1:17" x14ac:dyDescent="0.3">
      <c r="H14" s="13" t="s">
        <v>262</v>
      </c>
      <c r="Q14" s="43"/>
    </row>
    <row r="15" spans="1:17" x14ac:dyDescent="0.3">
      <c r="H15" s="13"/>
      <c r="Q15" s="43"/>
    </row>
    <row r="16" spans="1:17" x14ac:dyDescent="0.3">
      <c r="H16" s="22" t="s">
        <v>191</v>
      </c>
    </row>
    <row r="17" spans="8:8" x14ac:dyDescent="0.3">
      <c r="H17" s="13" t="s">
        <v>270</v>
      </c>
    </row>
    <row r="18" spans="8:8" x14ac:dyDescent="0.3">
      <c r="H18" s="4" t="s">
        <v>13</v>
      </c>
    </row>
    <row r="19" spans="8:8" x14ac:dyDescent="0.3">
      <c r="H19" s="4" t="s">
        <v>132</v>
      </c>
    </row>
    <row r="20" spans="8:8" x14ac:dyDescent="0.3">
      <c r="H20" s="13" t="s">
        <v>264</v>
      </c>
    </row>
    <row r="21" spans="8:8" x14ac:dyDescent="0.3">
      <c r="H21" s="4" t="s">
        <v>12</v>
      </c>
    </row>
    <row r="22" spans="8:8" x14ac:dyDescent="0.3">
      <c r="H22" s="4" t="s">
        <v>133</v>
      </c>
    </row>
    <row r="23" spans="8:8" x14ac:dyDescent="0.3">
      <c r="H23" s="4" t="s">
        <v>134</v>
      </c>
    </row>
    <row r="24" spans="8:8" x14ac:dyDescent="0.3">
      <c r="H24" s="4" t="s">
        <v>135</v>
      </c>
    </row>
    <row r="25" spans="8:8" x14ac:dyDescent="0.3">
      <c r="H25" s="4" t="s">
        <v>136</v>
      </c>
    </row>
    <row r="26" spans="8:8" x14ac:dyDescent="0.3">
      <c r="H26" s="4" t="s">
        <v>103</v>
      </c>
    </row>
    <row r="27" spans="8:8" x14ac:dyDescent="0.3">
      <c r="H27" s="13" t="s">
        <v>260</v>
      </c>
    </row>
    <row r="28" spans="8:8" x14ac:dyDescent="0.3">
      <c r="H28" s="13" t="s">
        <v>261</v>
      </c>
    </row>
    <row r="29" spans="8:8" x14ac:dyDescent="0.3">
      <c r="H29" s="4" t="s">
        <v>104</v>
      </c>
    </row>
    <row r="30" spans="8:8" x14ac:dyDescent="0.3">
      <c r="H30" s="13" t="s">
        <v>265</v>
      </c>
    </row>
    <row r="31" spans="8:8" x14ac:dyDescent="0.3">
      <c r="H31" s="13" t="s">
        <v>269</v>
      </c>
    </row>
    <row r="33" spans="8:8" x14ac:dyDescent="0.3">
      <c r="H33" s="22" t="s">
        <v>192</v>
      </c>
    </row>
    <row r="34" spans="8:8" x14ac:dyDescent="0.3">
      <c r="H34" s="13" t="s">
        <v>270</v>
      </c>
    </row>
    <row r="35" spans="8:8" x14ac:dyDescent="0.3">
      <c r="H35" s="4" t="s">
        <v>13</v>
      </c>
    </row>
    <row r="36" spans="8:8" x14ac:dyDescent="0.3">
      <c r="H36" s="4" t="s">
        <v>132</v>
      </c>
    </row>
    <row r="37" spans="8:8" x14ac:dyDescent="0.3">
      <c r="H37" s="4" t="s">
        <v>12</v>
      </c>
    </row>
    <row r="38" spans="8:8" x14ac:dyDescent="0.3">
      <c r="H38" s="4" t="s">
        <v>133</v>
      </c>
    </row>
    <row r="39" spans="8:8" x14ac:dyDescent="0.3">
      <c r="H39" s="4" t="s">
        <v>134</v>
      </c>
    </row>
    <row r="40" spans="8:8" x14ac:dyDescent="0.3">
      <c r="H40" s="4" t="s">
        <v>135</v>
      </c>
    </row>
    <row r="41" spans="8:8" x14ac:dyDescent="0.3">
      <c r="H41" s="4" t="s">
        <v>136</v>
      </c>
    </row>
    <row r="42" spans="8:8" x14ac:dyDescent="0.3">
      <c r="H42" s="4" t="s">
        <v>103</v>
      </c>
    </row>
    <row r="43" spans="8:8" x14ac:dyDescent="0.3">
      <c r="H43" s="13" t="s">
        <v>260</v>
      </c>
    </row>
    <row r="44" spans="8:8" x14ac:dyDescent="0.3">
      <c r="H44" s="13" t="s">
        <v>261</v>
      </c>
    </row>
    <row r="45" spans="8:8" x14ac:dyDescent="0.3">
      <c r="H45" s="4" t="s">
        <v>104</v>
      </c>
    </row>
    <row r="46" spans="8:8" x14ac:dyDescent="0.3">
      <c r="H46" s="13" t="s">
        <v>193</v>
      </c>
    </row>
  </sheetData>
  <customSheetViews>
    <customSheetView guid="{B08879A4-635B-4C39-9937-AC7883D562FC}">
      <selection activeCell="J18" sqref="J18"/>
      <pageMargins left="0.75" right="0.75" top="1" bottom="1" header="0.5" footer="0.5"/>
      <pageSetup orientation="portrait" r:id="rId1"/>
      <headerFooter alignWithMargins="0"/>
    </customSheetView>
    <customSheetView guid="{9FCFC836-1CA5-48BF-958D-24D2EA94B219}">
      <selection activeCell="J18" sqref="J18"/>
      <pageMargins left="0.75" right="0.75" top="1" bottom="1" header="0.5" footer="0.5"/>
      <pageSetup orientation="portrait" r:id="rId2"/>
      <headerFooter alignWithMargins="0"/>
    </customSheetView>
  </customSheetViews>
  <mergeCells count="2">
    <mergeCell ref="B1:C1"/>
    <mergeCell ref="D1:E1"/>
  </mergeCells>
  <phoneticPr fontId="11" type="noConversion"/>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6"/>
  <sheetViews>
    <sheetView showGridLines="0" zoomScaleNormal="100" workbookViewId="0">
      <selection sqref="A1:I1"/>
    </sheetView>
  </sheetViews>
  <sheetFormatPr defaultColWidth="9.109375" defaultRowHeight="14.4" x14ac:dyDescent="0.3"/>
  <cols>
    <col min="1" max="1" width="3.5546875" style="46" customWidth="1"/>
    <col min="2" max="2" width="9.5546875" style="46" customWidth="1"/>
    <col min="3" max="3" width="10.33203125" style="46" bestFit="1" customWidth="1"/>
    <col min="4" max="8" width="9.109375" style="46"/>
    <col min="9" max="9" width="20.44140625" style="46" customWidth="1"/>
    <col min="10" max="16384" width="9.109375" style="46"/>
  </cols>
  <sheetData>
    <row r="1" spans="1:9" x14ac:dyDescent="0.3">
      <c r="A1" s="228" t="s">
        <v>127</v>
      </c>
      <c r="B1" s="228"/>
      <c r="C1" s="228"/>
      <c r="D1" s="228"/>
      <c r="E1" s="228"/>
      <c r="F1" s="228"/>
      <c r="G1" s="228"/>
      <c r="H1" s="228"/>
      <c r="I1" s="228"/>
    </row>
    <row r="2" spans="1:9" x14ac:dyDescent="0.3">
      <c r="A2" s="228" t="s">
        <v>528</v>
      </c>
      <c r="B2" s="228"/>
      <c r="C2" s="228"/>
      <c r="D2" s="228"/>
      <c r="E2" s="228"/>
      <c r="F2" s="228"/>
      <c r="G2" s="228"/>
      <c r="H2" s="228"/>
      <c r="I2" s="228"/>
    </row>
    <row r="3" spans="1:9" x14ac:dyDescent="0.3">
      <c r="A3" s="228" t="s">
        <v>303</v>
      </c>
      <c r="B3" s="228"/>
      <c r="C3" s="228"/>
      <c r="D3" s="228"/>
      <c r="E3" s="228"/>
      <c r="F3" s="228"/>
      <c r="G3" s="228"/>
      <c r="H3" s="228"/>
      <c r="I3" s="228"/>
    </row>
    <row r="4" spans="1:9" x14ac:dyDescent="0.3">
      <c r="A4" s="97"/>
      <c r="B4" s="98"/>
      <c r="C4" s="98"/>
      <c r="D4" s="98"/>
      <c r="E4" s="98"/>
      <c r="F4" s="98"/>
      <c r="G4" s="98"/>
      <c r="H4" s="98"/>
      <c r="I4" s="98"/>
    </row>
    <row r="5" spans="1:9" x14ac:dyDescent="0.3">
      <c r="A5" s="99" t="str">
        <f>Index!L4</f>
        <v>File revision date: 01/08/22</v>
      </c>
      <c r="B5" s="98"/>
      <c r="C5" s="98"/>
      <c r="D5" s="98"/>
      <c r="E5" s="98"/>
      <c r="F5" s="98"/>
      <c r="G5" s="98"/>
      <c r="H5" s="98"/>
      <c r="I5" s="98"/>
    </row>
    <row r="6" spans="1:9" x14ac:dyDescent="0.3">
      <c r="A6" s="98"/>
      <c r="B6" s="98"/>
      <c r="C6" s="98"/>
      <c r="D6" s="98"/>
      <c r="E6" s="98"/>
      <c r="F6" s="98"/>
      <c r="G6" s="98"/>
      <c r="H6" s="98"/>
      <c r="I6" s="98"/>
    </row>
    <row r="7" spans="1:9" x14ac:dyDescent="0.3">
      <c r="A7" s="225" t="s">
        <v>406</v>
      </c>
      <c r="B7" s="225"/>
      <c r="C7" s="225"/>
      <c r="D7" s="225"/>
      <c r="E7" s="225"/>
      <c r="F7" s="225"/>
      <c r="G7" s="225"/>
      <c r="H7" s="225"/>
      <c r="I7" s="225"/>
    </row>
    <row r="8" spans="1:9" x14ac:dyDescent="0.3">
      <c r="A8" s="225"/>
      <c r="B8" s="225"/>
      <c r="C8" s="225"/>
      <c r="D8" s="225"/>
      <c r="E8" s="225"/>
      <c r="F8" s="225"/>
      <c r="G8" s="225"/>
      <c r="H8" s="225"/>
      <c r="I8" s="225"/>
    </row>
    <row r="9" spans="1:9" x14ac:dyDescent="0.3">
      <c r="A9" s="225"/>
      <c r="B9" s="225"/>
      <c r="C9" s="225"/>
      <c r="D9" s="225"/>
      <c r="E9" s="225"/>
      <c r="F9" s="225"/>
      <c r="G9" s="225"/>
      <c r="H9" s="225"/>
      <c r="I9" s="225"/>
    </row>
    <row r="10" spans="1:9" x14ac:dyDescent="0.3">
      <c r="A10" s="98"/>
      <c r="B10" s="98"/>
      <c r="C10" s="98"/>
      <c r="D10" s="98"/>
      <c r="E10" s="98"/>
      <c r="F10" s="98"/>
      <c r="G10" s="98"/>
      <c r="H10" s="98"/>
      <c r="I10" s="98"/>
    </row>
    <row r="11" spans="1:9" x14ac:dyDescent="0.3">
      <c r="A11" s="97" t="s">
        <v>304</v>
      </c>
      <c r="B11" s="98"/>
      <c r="C11" s="98"/>
      <c r="D11" s="98"/>
      <c r="E11" s="98"/>
      <c r="F11" s="98"/>
      <c r="G11" s="98"/>
      <c r="H11" s="98"/>
      <c r="I11" s="98"/>
    </row>
    <row r="12" spans="1:9" x14ac:dyDescent="0.3">
      <c r="A12" s="98"/>
      <c r="B12" s="98"/>
      <c r="C12" s="98"/>
      <c r="D12" s="98"/>
      <c r="E12" s="98"/>
      <c r="F12" s="98"/>
      <c r="G12" s="98"/>
      <c r="H12" s="98"/>
      <c r="I12" s="98"/>
    </row>
    <row r="13" spans="1:9" x14ac:dyDescent="0.3">
      <c r="A13" s="227" t="s">
        <v>407</v>
      </c>
      <c r="B13" s="227"/>
      <c r="C13" s="227"/>
      <c r="D13" s="227"/>
      <c r="E13" s="227"/>
      <c r="F13" s="227"/>
      <c r="G13" s="227"/>
      <c r="H13" s="227"/>
      <c r="I13" s="227"/>
    </row>
    <row r="14" spans="1:9" x14ac:dyDescent="0.3">
      <c r="A14" s="227"/>
      <c r="B14" s="227"/>
      <c r="C14" s="227"/>
      <c r="D14" s="227"/>
      <c r="E14" s="227"/>
      <c r="F14" s="227"/>
      <c r="G14" s="227"/>
      <c r="H14" s="227"/>
      <c r="I14" s="227"/>
    </row>
    <row r="15" spans="1:9" x14ac:dyDescent="0.3">
      <c r="A15" s="227"/>
      <c r="B15" s="227"/>
      <c r="C15" s="227"/>
      <c r="D15" s="227"/>
      <c r="E15" s="227"/>
      <c r="F15" s="227"/>
      <c r="G15" s="227"/>
      <c r="H15" s="227"/>
      <c r="I15" s="227"/>
    </row>
    <row r="16" spans="1:9" x14ac:dyDescent="0.3">
      <c r="A16" s="100"/>
      <c r="B16" s="100"/>
      <c r="C16" s="100"/>
      <c r="D16" s="100"/>
      <c r="E16" s="100"/>
      <c r="F16" s="100"/>
      <c r="G16" s="100"/>
      <c r="H16" s="100"/>
      <c r="I16" s="100"/>
    </row>
    <row r="17" spans="1:9" ht="15" customHeight="1" x14ac:dyDescent="0.3">
      <c r="A17" s="101" t="s">
        <v>305</v>
      </c>
      <c r="B17" s="225" t="s">
        <v>408</v>
      </c>
      <c r="C17" s="225"/>
      <c r="D17" s="225"/>
      <c r="E17" s="225"/>
      <c r="F17" s="225"/>
      <c r="G17" s="225"/>
      <c r="H17" s="225"/>
      <c r="I17" s="225"/>
    </row>
    <row r="18" spans="1:9" x14ac:dyDescent="0.3">
      <c r="A18" s="102"/>
      <c r="B18" s="225"/>
      <c r="C18" s="225"/>
      <c r="D18" s="225"/>
      <c r="E18" s="225"/>
      <c r="F18" s="225"/>
      <c r="G18" s="225"/>
      <c r="H18" s="225"/>
      <c r="I18" s="225"/>
    </row>
    <row r="19" spans="1:9" x14ac:dyDescent="0.3">
      <c r="A19" s="102"/>
      <c r="B19" s="225"/>
      <c r="C19" s="225"/>
      <c r="D19" s="225"/>
      <c r="E19" s="225"/>
      <c r="F19" s="225"/>
      <c r="G19" s="225"/>
      <c r="H19" s="225"/>
      <c r="I19" s="225"/>
    </row>
    <row r="20" spans="1:9" x14ac:dyDescent="0.3">
      <c r="A20" s="98"/>
      <c r="B20" s="225"/>
      <c r="C20" s="225"/>
      <c r="D20" s="225"/>
      <c r="E20" s="225"/>
      <c r="F20" s="225"/>
      <c r="G20" s="225"/>
      <c r="H20" s="225"/>
      <c r="I20" s="225"/>
    </row>
    <row r="21" spans="1:9" x14ac:dyDescent="0.3">
      <c r="A21" s="98"/>
      <c r="B21" s="103"/>
      <c r="C21" s="103"/>
      <c r="D21" s="103"/>
      <c r="E21" s="103"/>
      <c r="F21" s="103"/>
      <c r="G21" s="103"/>
      <c r="H21" s="103"/>
      <c r="I21" s="103"/>
    </row>
    <row r="22" spans="1:9" x14ac:dyDescent="0.3">
      <c r="A22" s="101" t="s">
        <v>305</v>
      </c>
      <c r="B22" s="225" t="s">
        <v>409</v>
      </c>
      <c r="C22" s="225"/>
      <c r="D22" s="225"/>
      <c r="E22" s="225"/>
      <c r="F22" s="225"/>
      <c r="G22" s="225"/>
      <c r="H22" s="225"/>
      <c r="I22" s="225"/>
    </row>
    <row r="23" spans="1:9" x14ac:dyDescent="0.3">
      <c r="A23" s="98"/>
      <c r="B23" s="225"/>
      <c r="C23" s="225"/>
      <c r="D23" s="225"/>
      <c r="E23" s="225"/>
      <c r="F23" s="225"/>
      <c r="G23" s="225"/>
      <c r="H23" s="225"/>
      <c r="I23" s="225"/>
    </row>
    <row r="24" spans="1:9" x14ac:dyDescent="0.3">
      <c r="A24" s="98"/>
      <c r="B24" s="225"/>
      <c r="C24" s="225"/>
      <c r="D24" s="225"/>
      <c r="E24" s="225"/>
      <c r="F24" s="225"/>
      <c r="G24" s="225"/>
      <c r="H24" s="225"/>
      <c r="I24" s="225"/>
    </row>
    <row r="25" spans="1:9" x14ac:dyDescent="0.3">
      <c r="A25" s="98"/>
      <c r="B25" s="225"/>
      <c r="C25" s="225"/>
      <c r="D25" s="225"/>
      <c r="E25" s="225"/>
      <c r="F25" s="225"/>
      <c r="G25" s="225"/>
      <c r="H25" s="225"/>
      <c r="I25" s="225"/>
    </row>
    <row r="26" spans="1:9" x14ac:dyDescent="0.3">
      <c r="A26" s="101"/>
      <c r="B26" s="98"/>
      <c r="C26" s="98"/>
      <c r="D26" s="98"/>
      <c r="E26" s="98"/>
      <c r="F26" s="98"/>
      <c r="G26" s="98"/>
      <c r="H26" s="98"/>
      <c r="I26" s="98"/>
    </row>
    <row r="27" spans="1:9" x14ac:dyDescent="0.3">
      <c r="A27" s="101" t="s">
        <v>305</v>
      </c>
      <c r="B27" s="225" t="s">
        <v>410</v>
      </c>
      <c r="C27" s="225"/>
      <c r="D27" s="225"/>
      <c r="E27" s="225"/>
      <c r="F27" s="225"/>
      <c r="G27" s="225"/>
      <c r="H27" s="225"/>
      <c r="I27" s="225"/>
    </row>
    <row r="28" spans="1:9" x14ac:dyDescent="0.3">
      <c r="A28" s="98"/>
      <c r="B28" s="225"/>
      <c r="C28" s="225"/>
      <c r="D28" s="225"/>
      <c r="E28" s="225"/>
      <c r="F28" s="225"/>
      <c r="G28" s="225"/>
      <c r="H28" s="225"/>
      <c r="I28" s="225"/>
    </row>
    <row r="29" spans="1:9" x14ac:dyDescent="0.3">
      <c r="A29" s="98"/>
      <c r="B29" s="225"/>
      <c r="C29" s="225"/>
      <c r="D29" s="225"/>
      <c r="E29" s="225"/>
      <c r="F29" s="225"/>
      <c r="G29" s="225"/>
      <c r="H29" s="225"/>
      <c r="I29" s="225"/>
    </row>
    <row r="30" spans="1:9" x14ac:dyDescent="0.3">
      <c r="A30" s="98"/>
      <c r="B30" s="98"/>
      <c r="C30" s="98"/>
      <c r="D30" s="98"/>
      <c r="E30" s="98"/>
      <c r="F30" s="98"/>
      <c r="G30" s="98"/>
      <c r="H30" s="98"/>
      <c r="I30" s="98"/>
    </row>
    <row r="31" spans="1:9" x14ac:dyDescent="0.3">
      <c r="A31" s="225" t="s">
        <v>306</v>
      </c>
      <c r="B31" s="225"/>
      <c r="C31" s="225"/>
      <c r="D31" s="225"/>
      <c r="E31" s="225"/>
      <c r="F31" s="225"/>
      <c r="G31" s="225"/>
      <c r="H31" s="225"/>
      <c r="I31" s="225"/>
    </row>
    <row r="32" spans="1:9" x14ac:dyDescent="0.3">
      <c r="A32" s="225"/>
      <c r="B32" s="225"/>
      <c r="C32" s="225"/>
      <c r="D32" s="225"/>
      <c r="E32" s="225"/>
      <c r="F32" s="225"/>
      <c r="G32" s="225"/>
      <c r="H32" s="225"/>
      <c r="I32" s="225"/>
    </row>
    <row r="33" spans="1:9" x14ac:dyDescent="0.3">
      <c r="A33" s="225"/>
      <c r="B33" s="225"/>
      <c r="C33" s="225"/>
      <c r="D33" s="225"/>
      <c r="E33" s="225"/>
      <c r="F33" s="225"/>
      <c r="G33" s="225"/>
      <c r="H33" s="225"/>
      <c r="I33" s="225"/>
    </row>
    <row r="34" spans="1:9" x14ac:dyDescent="0.3">
      <c r="A34" s="225"/>
      <c r="B34" s="225"/>
      <c r="C34" s="225"/>
      <c r="D34" s="225"/>
      <c r="E34" s="225"/>
      <c r="F34" s="225"/>
      <c r="G34" s="225"/>
      <c r="H34" s="225"/>
      <c r="I34" s="225"/>
    </row>
    <row r="35" spans="1:9" x14ac:dyDescent="0.3">
      <c r="A35" s="225"/>
      <c r="B35" s="225"/>
      <c r="C35" s="225"/>
      <c r="D35" s="225"/>
      <c r="E35" s="225"/>
      <c r="F35" s="225"/>
      <c r="G35" s="225"/>
      <c r="H35" s="225"/>
      <c r="I35" s="225"/>
    </row>
    <row r="36" spans="1:9" x14ac:dyDescent="0.3">
      <c r="A36" s="98"/>
      <c r="B36" s="98"/>
      <c r="C36" s="98"/>
      <c r="D36" s="98"/>
      <c r="E36" s="98"/>
      <c r="F36" s="98"/>
      <c r="G36" s="98"/>
      <c r="H36" s="98"/>
      <c r="I36" s="98"/>
    </row>
    <row r="37" spans="1:9" ht="15" customHeight="1" x14ac:dyDescent="0.3">
      <c r="A37" s="227" t="s">
        <v>411</v>
      </c>
      <c r="B37" s="227"/>
      <c r="C37" s="227"/>
      <c r="D37" s="227"/>
      <c r="E37" s="227"/>
      <c r="F37" s="227"/>
      <c r="G37" s="227"/>
      <c r="H37" s="227"/>
      <c r="I37" s="227"/>
    </row>
    <row r="38" spans="1:9" x14ac:dyDescent="0.3">
      <c r="A38" s="227"/>
      <c r="B38" s="227"/>
      <c r="C38" s="227"/>
      <c r="D38" s="227"/>
      <c r="E38" s="227"/>
      <c r="F38" s="227"/>
      <c r="G38" s="227"/>
      <c r="H38" s="227"/>
      <c r="I38" s="227"/>
    </row>
    <row r="39" spans="1:9" x14ac:dyDescent="0.3">
      <c r="A39" s="227"/>
      <c r="B39" s="227"/>
      <c r="C39" s="227"/>
      <c r="D39" s="227"/>
      <c r="E39" s="227"/>
      <c r="F39" s="227"/>
      <c r="G39" s="227"/>
      <c r="H39" s="227"/>
      <c r="I39" s="227"/>
    </row>
    <row r="40" spans="1:9" x14ac:dyDescent="0.3">
      <c r="A40" s="98"/>
      <c r="B40" s="98"/>
      <c r="C40" s="98"/>
      <c r="D40" s="98"/>
      <c r="E40" s="98"/>
      <c r="F40" s="98"/>
      <c r="G40" s="98"/>
      <c r="H40" s="98"/>
      <c r="I40" s="98"/>
    </row>
    <row r="41" spans="1:9" x14ac:dyDescent="0.3">
      <c r="A41" s="97" t="s">
        <v>307</v>
      </c>
      <c r="B41" s="98"/>
      <c r="C41" s="98"/>
      <c r="D41" s="98"/>
      <c r="E41" s="98"/>
      <c r="F41" s="98"/>
      <c r="G41" s="98"/>
      <c r="H41" s="98"/>
      <c r="I41" s="98"/>
    </row>
    <row r="42" spans="1:9" x14ac:dyDescent="0.3">
      <c r="A42" s="98"/>
      <c r="B42" s="98"/>
      <c r="C42" s="98"/>
      <c r="D42" s="98"/>
      <c r="E42" s="98"/>
      <c r="F42" s="98"/>
      <c r="G42" s="98"/>
      <c r="H42" s="98"/>
      <c r="I42" s="98"/>
    </row>
    <row r="43" spans="1:9" ht="15" customHeight="1" x14ac:dyDescent="0.3">
      <c r="A43" s="225" t="s">
        <v>439</v>
      </c>
      <c r="B43" s="225"/>
      <c r="C43" s="225"/>
      <c r="D43" s="225"/>
      <c r="E43" s="225"/>
      <c r="F43" s="225"/>
      <c r="G43" s="225"/>
      <c r="H43" s="225"/>
      <c r="I43" s="225"/>
    </row>
    <row r="44" spans="1:9" x14ac:dyDescent="0.3">
      <c r="A44" s="225"/>
      <c r="B44" s="225"/>
      <c r="C44" s="225"/>
      <c r="D44" s="225"/>
      <c r="E44" s="225"/>
      <c r="F44" s="225"/>
      <c r="G44" s="225"/>
      <c r="H44" s="225"/>
      <c r="I44" s="225"/>
    </row>
    <row r="45" spans="1:9" ht="37.5" customHeight="1" x14ac:dyDescent="0.3">
      <c r="A45" s="225"/>
      <c r="B45" s="225"/>
      <c r="C45" s="225"/>
      <c r="D45" s="225"/>
      <c r="E45" s="225"/>
      <c r="F45" s="225"/>
      <c r="G45" s="225"/>
      <c r="H45" s="225"/>
      <c r="I45" s="225"/>
    </row>
    <row r="46" spans="1:9" ht="28.5" customHeight="1" x14ac:dyDescent="0.3">
      <c r="A46" s="225"/>
      <c r="B46" s="225"/>
      <c r="C46" s="225"/>
      <c r="D46" s="225"/>
      <c r="E46" s="225"/>
      <c r="F46" s="225"/>
      <c r="G46" s="225"/>
      <c r="H46" s="225"/>
      <c r="I46" s="225"/>
    </row>
    <row r="47" spans="1:9" x14ac:dyDescent="0.3">
      <c r="A47" s="103"/>
      <c r="B47" s="103"/>
      <c r="C47" s="103"/>
      <c r="D47" s="103"/>
      <c r="E47" s="103"/>
      <c r="F47" s="103"/>
      <c r="G47" s="103"/>
      <c r="H47" s="103"/>
      <c r="I47" s="103"/>
    </row>
    <row r="48" spans="1:9" x14ac:dyDescent="0.3">
      <c r="A48" s="225" t="s">
        <v>308</v>
      </c>
      <c r="B48" s="225"/>
      <c r="C48" s="225"/>
      <c r="D48" s="225"/>
      <c r="E48" s="225"/>
      <c r="F48" s="225"/>
      <c r="G48" s="225"/>
      <c r="H48" s="225"/>
      <c r="I48" s="225"/>
    </row>
    <row r="49" spans="1:9" x14ac:dyDescent="0.3">
      <c r="A49" s="225"/>
      <c r="B49" s="225"/>
      <c r="C49" s="225"/>
      <c r="D49" s="225"/>
      <c r="E49" s="225"/>
      <c r="F49" s="225"/>
      <c r="G49" s="225"/>
      <c r="H49" s="225"/>
      <c r="I49" s="225"/>
    </row>
    <row r="50" spans="1:9" x14ac:dyDescent="0.3">
      <c r="A50" s="225"/>
      <c r="B50" s="225"/>
      <c r="C50" s="225"/>
      <c r="D50" s="225"/>
      <c r="E50" s="225"/>
      <c r="F50" s="225"/>
      <c r="G50" s="225"/>
      <c r="H50" s="225"/>
      <c r="I50" s="225"/>
    </row>
    <row r="51" spans="1:9" x14ac:dyDescent="0.3">
      <c r="A51" s="98"/>
      <c r="B51" s="98"/>
      <c r="C51" s="98"/>
      <c r="D51" s="98"/>
      <c r="E51" s="98"/>
      <c r="F51" s="98"/>
      <c r="G51" s="98"/>
      <c r="H51" s="98"/>
      <c r="I51" s="98"/>
    </row>
    <row r="52" spans="1:9" x14ac:dyDescent="0.3">
      <c r="A52" s="225" t="s">
        <v>412</v>
      </c>
      <c r="B52" s="225"/>
      <c r="C52" s="225"/>
      <c r="D52" s="225"/>
      <c r="E52" s="225"/>
      <c r="F52" s="225"/>
      <c r="G52" s="225"/>
      <c r="H52" s="225"/>
      <c r="I52" s="225"/>
    </row>
    <row r="53" spans="1:9" x14ac:dyDescent="0.3">
      <c r="A53" s="225"/>
      <c r="B53" s="225"/>
      <c r="C53" s="225"/>
      <c r="D53" s="225"/>
      <c r="E53" s="225"/>
      <c r="F53" s="225"/>
      <c r="G53" s="225"/>
      <c r="H53" s="225"/>
      <c r="I53" s="225"/>
    </row>
    <row r="54" spans="1:9" x14ac:dyDescent="0.3">
      <c r="A54" s="225"/>
      <c r="B54" s="225"/>
      <c r="C54" s="225"/>
      <c r="D54" s="225"/>
      <c r="E54" s="225"/>
      <c r="F54" s="225"/>
      <c r="G54" s="225"/>
      <c r="H54" s="225"/>
      <c r="I54" s="225"/>
    </row>
    <row r="55" spans="1:9" x14ac:dyDescent="0.3">
      <c r="A55" s="225"/>
      <c r="B55" s="225"/>
      <c r="C55" s="225"/>
      <c r="D55" s="225"/>
      <c r="E55" s="225"/>
      <c r="F55" s="225"/>
      <c r="G55" s="225"/>
      <c r="H55" s="225"/>
      <c r="I55" s="225"/>
    </row>
    <row r="56" spans="1:9" x14ac:dyDescent="0.3">
      <c r="A56" s="98"/>
      <c r="B56" s="98"/>
      <c r="C56" s="98"/>
      <c r="D56" s="98"/>
      <c r="E56" s="98"/>
      <c r="F56" s="98"/>
      <c r="G56" s="98"/>
      <c r="H56" s="98"/>
      <c r="I56" s="98"/>
    </row>
    <row r="57" spans="1:9" x14ac:dyDescent="0.3">
      <c r="A57" s="104" t="s">
        <v>309</v>
      </c>
      <c r="B57" s="98"/>
      <c r="C57" s="98"/>
      <c r="D57" s="98"/>
      <c r="E57" s="98"/>
      <c r="F57" s="98"/>
      <c r="G57" s="98"/>
      <c r="H57" s="98"/>
      <c r="I57" s="98"/>
    </row>
    <row r="58" spans="1:9" x14ac:dyDescent="0.3">
      <c r="A58" s="98"/>
      <c r="B58" s="98"/>
      <c r="C58" s="98"/>
      <c r="D58" s="98"/>
      <c r="E58" s="98"/>
      <c r="F58" s="98"/>
      <c r="G58" s="98"/>
      <c r="H58" s="98"/>
      <c r="I58" s="98"/>
    </row>
    <row r="59" spans="1:9" x14ac:dyDescent="0.3">
      <c r="A59" s="105" t="s">
        <v>310</v>
      </c>
      <c r="B59" s="98"/>
      <c r="C59" s="98"/>
      <c r="D59" s="98"/>
      <c r="E59" s="98"/>
      <c r="F59" s="98"/>
      <c r="G59" s="98"/>
      <c r="H59" s="98"/>
      <c r="I59" s="98"/>
    </row>
    <row r="60" spans="1:9" x14ac:dyDescent="0.3">
      <c r="A60" s="223" t="s">
        <v>529</v>
      </c>
      <c r="B60" s="98"/>
      <c r="C60" s="98"/>
      <c r="D60" s="98"/>
      <c r="E60" s="98"/>
      <c r="F60" s="98"/>
      <c r="G60" s="98"/>
      <c r="H60" s="98"/>
      <c r="I60" s="98"/>
    </row>
    <row r="61" spans="1:9" x14ac:dyDescent="0.3">
      <c r="A61" s="98"/>
      <c r="B61" s="98"/>
      <c r="C61" s="98"/>
      <c r="D61" s="98"/>
      <c r="E61" s="98"/>
      <c r="F61" s="98"/>
      <c r="G61" s="98"/>
      <c r="H61" s="98"/>
      <c r="I61" s="98"/>
    </row>
    <row r="62" spans="1:9" x14ac:dyDescent="0.3">
      <c r="A62" s="105" t="s">
        <v>311</v>
      </c>
      <c r="B62" s="98"/>
      <c r="C62" s="98"/>
      <c r="D62" s="98"/>
      <c r="E62" s="98"/>
      <c r="F62" s="98"/>
      <c r="G62" s="98"/>
      <c r="H62" s="98"/>
      <c r="I62" s="98"/>
    </row>
    <row r="63" spans="1:9" x14ac:dyDescent="0.3">
      <c r="A63" s="223" t="s">
        <v>530</v>
      </c>
      <c r="B63" s="98"/>
      <c r="C63" s="98"/>
      <c r="D63" s="98"/>
      <c r="E63" s="98"/>
      <c r="F63" s="98"/>
      <c r="G63" s="98"/>
      <c r="H63" s="98"/>
      <c r="I63" s="98"/>
    </row>
    <row r="64" spans="1:9" x14ac:dyDescent="0.3">
      <c r="A64" s="98"/>
      <c r="B64" s="98"/>
      <c r="C64" s="98"/>
      <c r="D64" s="98"/>
      <c r="E64" s="98"/>
      <c r="F64" s="98"/>
      <c r="G64" s="98"/>
      <c r="H64" s="98"/>
      <c r="I64" s="98"/>
    </row>
    <row r="65" spans="1:9" x14ac:dyDescent="0.3">
      <c r="A65" s="97" t="s">
        <v>312</v>
      </c>
      <c r="B65" s="98"/>
      <c r="C65" s="98"/>
      <c r="D65" s="98"/>
      <c r="E65" s="98"/>
      <c r="F65" s="98"/>
      <c r="G65" s="98"/>
      <c r="H65" s="98"/>
      <c r="I65" s="98"/>
    </row>
    <row r="66" spans="1:9" x14ac:dyDescent="0.3">
      <c r="A66" s="98"/>
      <c r="B66" s="98"/>
      <c r="C66" s="98"/>
      <c r="D66" s="98"/>
      <c r="E66" s="98"/>
      <c r="F66" s="98"/>
      <c r="G66" s="98"/>
      <c r="H66" s="98"/>
      <c r="I66" s="98"/>
    </row>
    <row r="67" spans="1:9" ht="15" customHeight="1" x14ac:dyDescent="0.3">
      <c r="A67" s="226" t="s">
        <v>413</v>
      </c>
      <c r="B67" s="226"/>
      <c r="C67" s="226"/>
      <c r="D67" s="226"/>
      <c r="E67" s="226"/>
      <c r="F67" s="226"/>
      <c r="G67" s="226"/>
      <c r="H67" s="226"/>
      <c r="I67" s="226"/>
    </row>
    <row r="68" spans="1:9" x14ac:dyDescent="0.3">
      <c r="A68" s="226"/>
      <c r="B68" s="226"/>
      <c r="C68" s="226"/>
      <c r="D68" s="226"/>
      <c r="E68" s="226"/>
      <c r="F68" s="226"/>
      <c r="G68" s="226"/>
      <c r="H68" s="226"/>
      <c r="I68" s="226"/>
    </row>
    <row r="69" spans="1:9" x14ac:dyDescent="0.3">
      <c r="A69" s="226"/>
      <c r="B69" s="226"/>
      <c r="C69" s="226"/>
      <c r="D69" s="226"/>
      <c r="E69" s="226"/>
      <c r="F69" s="226"/>
      <c r="G69" s="226"/>
      <c r="H69" s="226"/>
      <c r="I69" s="226"/>
    </row>
    <row r="70" spans="1:9" x14ac:dyDescent="0.3">
      <c r="A70" s="226"/>
      <c r="B70" s="226"/>
      <c r="C70" s="226"/>
      <c r="D70" s="226"/>
      <c r="E70" s="226"/>
      <c r="F70" s="226"/>
      <c r="G70" s="226"/>
      <c r="H70" s="226"/>
      <c r="I70" s="226"/>
    </row>
    <row r="71" spans="1:9" x14ac:dyDescent="0.3">
      <c r="A71" s="98"/>
      <c r="B71" s="98"/>
      <c r="C71" s="98"/>
      <c r="D71" s="98"/>
      <c r="E71" s="98"/>
      <c r="F71" s="98"/>
      <c r="G71" s="98"/>
      <c r="H71" s="98"/>
      <c r="I71" s="98"/>
    </row>
    <row r="72" spans="1:9" x14ac:dyDescent="0.3">
      <c r="A72" s="225" t="s">
        <v>414</v>
      </c>
      <c r="B72" s="225"/>
      <c r="C72" s="225"/>
      <c r="D72" s="225"/>
      <c r="E72" s="225"/>
      <c r="F72" s="225"/>
      <c r="G72" s="225"/>
      <c r="H72" s="225"/>
      <c r="I72" s="225"/>
    </row>
    <row r="73" spans="1:9" x14ac:dyDescent="0.3">
      <c r="A73" s="225"/>
      <c r="B73" s="225"/>
      <c r="C73" s="225"/>
      <c r="D73" s="225"/>
      <c r="E73" s="225"/>
      <c r="F73" s="225"/>
      <c r="G73" s="225"/>
      <c r="H73" s="225"/>
      <c r="I73" s="225"/>
    </row>
    <row r="74" spans="1:9" x14ac:dyDescent="0.3">
      <c r="A74" s="98"/>
      <c r="B74" s="98"/>
      <c r="C74" s="98"/>
      <c r="D74" s="98"/>
      <c r="E74" s="98"/>
      <c r="F74" s="98"/>
      <c r="G74" s="98"/>
      <c r="H74" s="98"/>
      <c r="I74" s="98"/>
    </row>
    <row r="75" spans="1:9" x14ac:dyDescent="0.3">
      <c r="A75" s="225" t="s">
        <v>313</v>
      </c>
      <c r="B75" s="225"/>
      <c r="C75" s="225"/>
      <c r="D75" s="225"/>
      <c r="E75" s="225"/>
      <c r="F75" s="225"/>
      <c r="G75" s="225"/>
      <c r="H75" s="225"/>
      <c r="I75" s="225"/>
    </row>
    <row r="76" spans="1:9" x14ac:dyDescent="0.3">
      <c r="A76" s="225"/>
      <c r="B76" s="225"/>
      <c r="C76" s="225"/>
      <c r="D76" s="225"/>
      <c r="E76" s="225"/>
      <c r="F76" s="225"/>
      <c r="G76" s="225"/>
      <c r="H76" s="225"/>
      <c r="I76" s="225"/>
    </row>
    <row r="77" spans="1:9" x14ac:dyDescent="0.3">
      <c r="A77" s="225"/>
      <c r="B77" s="225"/>
      <c r="C77" s="225"/>
      <c r="D77" s="225"/>
      <c r="E77" s="225"/>
      <c r="F77" s="225"/>
      <c r="G77" s="225"/>
      <c r="H77" s="225"/>
      <c r="I77" s="225"/>
    </row>
    <row r="78" spans="1:9" x14ac:dyDescent="0.3">
      <c r="A78" s="98"/>
      <c r="B78" s="98"/>
      <c r="C78" s="98"/>
      <c r="D78" s="98"/>
      <c r="E78" s="98"/>
      <c r="F78" s="98"/>
      <c r="G78" s="98"/>
      <c r="H78" s="98"/>
      <c r="I78" s="98"/>
    </row>
    <row r="79" spans="1:9" x14ac:dyDescent="0.3">
      <c r="A79" s="97" t="s">
        <v>314</v>
      </c>
      <c r="B79" s="98"/>
      <c r="C79" s="98"/>
      <c r="D79" s="98"/>
      <c r="E79" s="98"/>
      <c r="F79" s="98"/>
      <c r="G79" s="98"/>
      <c r="H79" s="98"/>
      <c r="I79" s="98"/>
    </row>
    <row r="80" spans="1:9" x14ac:dyDescent="0.3">
      <c r="A80" s="98"/>
      <c r="B80" s="98"/>
      <c r="C80" s="98"/>
      <c r="D80" s="98"/>
      <c r="E80" s="98"/>
      <c r="F80" s="98"/>
      <c r="G80" s="98"/>
      <c r="H80" s="98"/>
      <c r="I80" s="98"/>
    </row>
    <row r="81" spans="1:9" x14ac:dyDescent="0.3">
      <c r="A81" s="225" t="s">
        <v>415</v>
      </c>
      <c r="B81" s="225"/>
      <c r="C81" s="225"/>
      <c r="D81" s="225"/>
      <c r="E81" s="225"/>
      <c r="F81" s="225"/>
      <c r="G81" s="225"/>
      <c r="H81" s="225"/>
      <c r="I81" s="225"/>
    </row>
    <row r="82" spans="1:9" x14ac:dyDescent="0.3">
      <c r="A82" s="225"/>
      <c r="B82" s="225"/>
      <c r="C82" s="225"/>
      <c r="D82" s="225"/>
      <c r="E82" s="225"/>
      <c r="F82" s="225"/>
      <c r="G82" s="225"/>
      <c r="H82" s="225"/>
      <c r="I82" s="225"/>
    </row>
    <row r="83" spans="1:9" x14ac:dyDescent="0.3">
      <c r="A83" s="225"/>
      <c r="B83" s="225"/>
      <c r="C83" s="225"/>
      <c r="D83" s="225"/>
      <c r="E83" s="225"/>
      <c r="F83" s="225"/>
      <c r="G83" s="225"/>
      <c r="H83" s="225"/>
      <c r="I83" s="225"/>
    </row>
    <row r="84" spans="1:9" x14ac:dyDescent="0.3">
      <c r="A84" s="225"/>
      <c r="B84" s="225"/>
      <c r="C84" s="225"/>
      <c r="D84" s="225"/>
      <c r="E84" s="225"/>
      <c r="F84" s="225"/>
      <c r="G84" s="225"/>
      <c r="H84" s="225"/>
      <c r="I84" s="225"/>
    </row>
    <row r="85" spans="1:9" x14ac:dyDescent="0.3">
      <c r="A85" s="225"/>
      <c r="B85" s="225"/>
      <c r="C85" s="225"/>
      <c r="D85" s="225"/>
      <c r="E85" s="225"/>
      <c r="F85" s="225"/>
      <c r="G85" s="225"/>
      <c r="H85" s="225"/>
      <c r="I85" s="225"/>
    </row>
    <row r="86" spans="1:9" x14ac:dyDescent="0.3">
      <c r="A86" s="98"/>
      <c r="B86" s="98"/>
      <c r="C86" s="98"/>
      <c r="D86" s="98"/>
      <c r="E86" s="98"/>
      <c r="F86" s="98"/>
      <c r="G86" s="98"/>
      <c r="H86" s="98"/>
      <c r="I86" s="98"/>
    </row>
    <row r="87" spans="1:9" ht="15" customHeight="1" x14ac:dyDescent="0.3">
      <c r="A87" s="225" t="s">
        <v>416</v>
      </c>
      <c r="B87" s="225"/>
      <c r="C87" s="225"/>
      <c r="D87" s="225"/>
      <c r="E87" s="225"/>
      <c r="F87" s="225"/>
      <c r="G87" s="225"/>
      <c r="H87" s="225"/>
      <c r="I87" s="225"/>
    </row>
    <row r="88" spans="1:9" x14ac:dyDescent="0.3">
      <c r="A88" s="225"/>
      <c r="B88" s="225"/>
      <c r="C88" s="225"/>
      <c r="D88" s="225"/>
      <c r="E88" s="225"/>
      <c r="F88" s="225"/>
      <c r="G88" s="225"/>
      <c r="H88" s="225"/>
      <c r="I88" s="225"/>
    </row>
    <row r="89" spans="1:9" x14ac:dyDescent="0.3">
      <c r="A89" s="225"/>
      <c r="B89" s="225"/>
      <c r="C89" s="225"/>
      <c r="D89" s="225"/>
      <c r="E89" s="225"/>
      <c r="F89" s="225"/>
      <c r="G89" s="225"/>
      <c r="H89" s="225"/>
      <c r="I89" s="225"/>
    </row>
    <row r="90" spans="1:9" x14ac:dyDescent="0.3">
      <c r="A90" s="225"/>
      <c r="B90" s="225"/>
      <c r="C90" s="225"/>
      <c r="D90" s="225"/>
      <c r="E90" s="225"/>
      <c r="F90" s="225"/>
      <c r="G90" s="225"/>
      <c r="H90" s="225"/>
      <c r="I90" s="225"/>
    </row>
    <row r="91" spans="1:9" x14ac:dyDescent="0.3">
      <c r="A91" s="98"/>
      <c r="B91" s="98"/>
      <c r="C91" s="98"/>
      <c r="D91" s="98"/>
      <c r="E91" s="98"/>
      <c r="F91" s="98"/>
      <c r="G91" s="98"/>
      <c r="H91" s="98"/>
      <c r="I91" s="98"/>
    </row>
    <row r="92" spans="1:9" x14ac:dyDescent="0.3">
      <c r="A92" s="225" t="s">
        <v>417</v>
      </c>
      <c r="B92" s="225"/>
      <c r="C92" s="225"/>
      <c r="D92" s="225"/>
      <c r="E92" s="225"/>
      <c r="F92" s="225"/>
      <c r="G92" s="225"/>
      <c r="H92" s="225"/>
      <c r="I92" s="225"/>
    </row>
    <row r="93" spans="1:9" x14ac:dyDescent="0.3">
      <c r="A93" s="225"/>
      <c r="B93" s="225"/>
      <c r="C93" s="225"/>
      <c r="D93" s="225"/>
      <c r="E93" s="225"/>
      <c r="F93" s="225"/>
      <c r="G93" s="225"/>
      <c r="H93" s="225"/>
      <c r="I93" s="225"/>
    </row>
    <row r="94" spans="1:9" x14ac:dyDescent="0.3">
      <c r="A94" s="225"/>
      <c r="B94" s="225"/>
      <c r="C94" s="225"/>
      <c r="D94" s="225"/>
      <c r="E94" s="225"/>
      <c r="F94" s="225"/>
      <c r="G94" s="225"/>
      <c r="H94" s="225"/>
      <c r="I94" s="225"/>
    </row>
    <row r="95" spans="1:9" x14ac:dyDescent="0.3">
      <c r="A95" s="225"/>
      <c r="B95" s="225"/>
      <c r="C95" s="225"/>
      <c r="D95" s="225"/>
      <c r="E95" s="225"/>
      <c r="F95" s="225"/>
      <c r="G95" s="225"/>
      <c r="H95" s="225"/>
      <c r="I95" s="225"/>
    </row>
    <row r="96" spans="1:9" x14ac:dyDescent="0.3">
      <c r="A96" s="98"/>
      <c r="B96" s="98"/>
      <c r="C96" s="98"/>
      <c r="D96" s="98"/>
      <c r="E96" s="98"/>
      <c r="F96" s="98"/>
      <c r="G96" s="98"/>
      <c r="H96" s="98"/>
      <c r="I96" s="98"/>
    </row>
    <row r="97" spans="1:9" x14ac:dyDescent="0.3">
      <c r="A97" s="225" t="s">
        <v>418</v>
      </c>
      <c r="B97" s="225"/>
      <c r="C97" s="225"/>
      <c r="D97" s="225"/>
      <c r="E97" s="225"/>
      <c r="F97" s="225"/>
      <c r="G97" s="225"/>
      <c r="H97" s="225"/>
      <c r="I97" s="225"/>
    </row>
    <row r="98" spans="1:9" x14ac:dyDescent="0.3">
      <c r="A98" s="225"/>
      <c r="B98" s="225"/>
      <c r="C98" s="225"/>
      <c r="D98" s="225"/>
      <c r="E98" s="225"/>
      <c r="F98" s="225"/>
      <c r="G98" s="225"/>
      <c r="H98" s="225"/>
      <c r="I98" s="225"/>
    </row>
    <row r="99" spans="1:9" x14ac:dyDescent="0.3">
      <c r="A99" s="225"/>
      <c r="B99" s="225"/>
      <c r="C99" s="225"/>
      <c r="D99" s="225"/>
      <c r="E99" s="225"/>
      <c r="F99" s="225"/>
      <c r="G99" s="225"/>
      <c r="H99" s="225"/>
      <c r="I99" s="225"/>
    </row>
    <row r="100" spans="1:9" ht="15" thickBot="1" x14ac:dyDescent="0.35">
      <c r="A100" s="98"/>
      <c r="B100" s="98"/>
      <c r="C100" s="98"/>
      <c r="D100" s="98"/>
      <c r="E100" s="98"/>
      <c r="F100" s="98"/>
      <c r="G100" s="98"/>
      <c r="H100" s="98"/>
      <c r="I100" s="98"/>
    </row>
    <row r="101" spans="1:9" x14ac:dyDescent="0.3">
      <c r="A101" s="229" t="s">
        <v>419</v>
      </c>
      <c r="B101" s="230"/>
      <c r="C101" s="230"/>
      <c r="D101" s="230"/>
      <c r="E101" s="230"/>
      <c r="F101" s="230"/>
      <c r="G101" s="230"/>
      <c r="H101" s="230"/>
      <c r="I101" s="231"/>
    </row>
    <row r="102" spans="1:9" x14ac:dyDescent="0.3">
      <c r="A102" s="232"/>
      <c r="B102" s="233"/>
      <c r="C102" s="233"/>
      <c r="D102" s="233"/>
      <c r="E102" s="233"/>
      <c r="F102" s="233"/>
      <c r="G102" s="233"/>
      <c r="H102" s="233"/>
      <c r="I102" s="234"/>
    </row>
    <row r="103" spans="1:9" x14ac:dyDescent="0.3">
      <c r="A103" s="232"/>
      <c r="B103" s="233"/>
      <c r="C103" s="233"/>
      <c r="D103" s="233"/>
      <c r="E103" s="233"/>
      <c r="F103" s="233"/>
      <c r="G103" s="233"/>
      <c r="H103" s="233"/>
      <c r="I103" s="234"/>
    </row>
    <row r="104" spans="1:9" ht="15" thickBot="1" x14ac:dyDescent="0.35">
      <c r="A104" s="235"/>
      <c r="B104" s="236"/>
      <c r="C104" s="236"/>
      <c r="D104" s="236"/>
      <c r="E104" s="236"/>
      <c r="F104" s="236"/>
      <c r="G104" s="236"/>
      <c r="H104" s="236"/>
      <c r="I104" s="237"/>
    </row>
    <row r="105" spans="1:9" x14ac:dyDescent="0.3">
      <c r="A105" s="98"/>
      <c r="B105" s="98"/>
      <c r="C105" s="98"/>
      <c r="D105" s="98"/>
      <c r="E105" s="98"/>
      <c r="F105" s="98"/>
      <c r="G105" s="98"/>
      <c r="H105" s="98"/>
      <c r="I105" s="98"/>
    </row>
    <row r="106" spans="1:9" x14ac:dyDescent="0.3">
      <c r="A106" s="97" t="s">
        <v>442</v>
      </c>
      <c r="B106" s="98"/>
      <c r="C106" s="98"/>
      <c r="D106" s="98"/>
      <c r="E106" s="98"/>
      <c r="F106" s="98"/>
      <c r="G106" s="98"/>
      <c r="H106" s="98"/>
      <c r="I106" s="98"/>
    </row>
    <row r="107" spans="1:9" x14ac:dyDescent="0.3">
      <c r="A107" s="98"/>
      <c r="B107" s="98"/>
      <c r="C107" s="98"/>
      <c r="D107" s="98"/>
      <c r="E107" s="98"/>
      <c r="F107" s="98"/>
      <c r="G107" s="98"/>
      <c r="H107" s="98"/>
      <c r="I107" s="98"/>
    </row>
    <row r="108" spans="1:9" ht="15" customHeight="1" x14ac:dyDescent="0.3">
      <c r="A108" s="225" t="s">
        <v>420</v>
      </c>
      <c r="B108" s="225"/>
      <c r="C108" s="225"/>
      <c r="D108" s="225"/>
      <c r="E108" s="225"/>
      <c r="F108" s="225"/>
      <c r="G108" s="225"/>
      <c r="H108" s="225"/>
      <c r="I108" s="225"/>
    </row>
    <row r="109" spans="1:9" x14ac:dyDescent="0.3">
      <c r="A109" s="225"/>
      <c r="B109" s="225"/>
      <c r="C109" s="225"/>
      <c r="D109" s="225"/>
      <c r="E109" s="225"/>
      <c r="F109" s="225"/>
      <c r="G109" s="225"/>
      <c r="H109" s="225"/>
      <c r="I109" s="225"/>
    </row>
    <row r="110" spans="1:9" x14ac:dyDescent="0.3">
      <c r="A110" s="225"/>
      <c r="B110" s="225"/>
      <c r="C110" s="225"/>
      <c r="D110" s="225"/>
      <c r="E110" s="225"/>
      <c r="F110" s="225"/>
      <c r="G110" s="225"/>
      <c r="H110" s="225"/>
      <c r="I110" s="225"/>
    </row>
    <row r="111" spans="1:9" x14ac:dyDescent="0.3">
      <c r="A111" s="225"/>
      <c r="B111" s="225"/>
      <c r="C111" s="225"/>
      <c r="D111" s="225"/>
      <c r="E111" s="225"/>
      <c r="F111" s="225"/>
      <c r="G111" s="225"/>
      <c r="H111" s="225"/>
      <c r="I111" s="225"/>
    </row>
    <row r="112" spans="1:9" x14ac:dyDescent="0.3">
      <c r="A112" s="98"/>
      <c r="B112" s="98"/>
      <c r="C112" s="98"/>
      <c r="D112" s="98"/>
      <c r="E112" s="98"/>
      <c r="F112" s="98"/>
      <c r="G112" s="98"/>
      <c r="H112" s="98"/>
      <c r="I112" s="98"/>
    </row>
    <row r="113" spans="1:9" x14ac:dyDescent="0.3">
      <c r="A113" s="225" t="s">
        <v>315</v>
      </c>
      <c r="B113" s="225"/>
      <c r="C113" s="225"/>
      <c r="D113" s="225"/>
      <c r="E113" s="225"/>
      <c r="F113" s="225"/>
      <c r="G113" s="225"/>
      <c r="H113" s="225"/>
      <c r="I113" s="225"/>
    </row>
    <row r="114" spans="1:9" x14ac:dyDescent="0.3">
      <c r="A114" s="225"/>
      <c r="B114" s="225"/>
      <c r="C114" s="225"/>
      <c r="D114" s="225"/>
      <c r="E114" s="225"/>
      <c r="F114" s="225"/>
      <c r="G114" s="225"/>
      <c r="H114" s="225"/>
      <c r="I114" s="225"/>
    </row>
    <row r="115" spans="1:9" x14ac:dyDescent="0.3">
      <c r="A115" s="98"/>
      <c r="B115" s="98"/>
      <c r="C115" s="98"/>
      <c r="D115" s="98"/>
      <c r="E115" s="98"/>
      <c r="F115" s="98"/>
      <c r="G115" s="98"/>
      <c r="H115" s="98"/>
      <c r="I115" s="98"/>
    </row>
    <row r="116" spans="1:9" x14ac:dyDescent="0.3">
      <c r="A116" s="225" t="s">
        <v>316</v>
      </c>
      <c r="B116" s="225"/>
      <c r="C116" s="225"/>
      <c r="D116" s="225"/>
      <c r="E116" s="225"/>
      <c r="F116" s="225"/>
      <c r="G116" s="225"/>
      <c r="H116" s="225"/>
      <c r="I116" s="225"/>
    </row>
    <row r="117" spans="1:9" x14ac:dyDescent="0.3">
      <c r="A117" s="225"/>
      <c r="B117" s="225"/>
      <c r="C117" s="225"/>
      <c r="D117" s="225"/>
      <c r="E117" s="225"/>
      <c r="F117" s="225"/>
      <c r="G117" s="225"/>
      <c r="H117" s="225"/>
      <c r="I117" s="225"/>
    </row>
    <row r="118" spans="1:9" x14ac:dyDescent="0.3">
      <c r="A118" s="98"/>
      <c r="B118" s="98"/>
      <c r="C118" s="98"/>
      <c r="D118" s="98"/>
      <c r="E118" s="98"/>
      <c r="F118" s="98"/>
      <c r="G118" s="98"/>
      <c r="H118" s="98"/>
      <c r="I118" s="98"/>
    </row>
    <row r="119" spans="1:9" x14ac:dyDescent="0.3">
      <c r="A119" s="225" t="s">
        <v>421</v>
      </c>
      <c r="B119" s="225"/>
      <c r="C119" s="225"/>
      <c r="D119" s="225"/>
      <c r="E119" s="225"/>
      <c r="F119" s="225"/>
      <c r="G119" s="225"/>
      <c r="H119" s="225"/>
      <c r="I119" s="225"/>
    </row>
    <row r="120" spans="1:9" x14ac:dyDescent="0.3">
      <c r="A120" s="225"/>
      <c r="B120" s="225"/>
      <c r="C120" s="225"/>
      <c r="D120" s="225"/>
      <c r="E120" s="225"/>
      <c r="F120" s="225"/>
      <c r="G120" s="225"/>
      <c r="H120" s="225"/>
      <c r="I120" s="225"/>
    </row>
    <row r="121" spans="1:9" x14ac:dyDescent="0.3">
      <c r="A121" s="225"/>
      <c r="B121" s="225"/>
      <c r="C121" s="225"/>
      <c r="D121" s="225"/>
      <c r="E121" s="225"/>
      <c r="F121" s="225"/>
      <c r="G121" s="225"/>
      <c r="H121" s="225"/>
      <c r="I121" s="225"/>
    </row>
    <row r="122" spans="1:9" x14ac:dyDescent="0.3">
      <c r="A122" s="98"/>
      <c r="B122" s="98"/>
      <c r="C122" s="98"/>
      <c r="D122" s="98"/>
      <c r="E122" s="98"/>
      <c r="F122" s="98"/>
      <c r="G122" s="98"/>
      <c r="H122" s="98"/>
      <c r="I122" s="98"/>
    </row>
    <row r="123" spans="1:9" x14ac:dyDescent="0.3">
      <c r="A123" s="97" t="s">
        <v>317</v>
      </c>
      <c r="B123" s="98"/>
      <c r="C123" s="98"/>
      <c r="D123" s="98"/>
      <c r="E123" s="98"/>
      <c r="F123" s="98"/>
      <c r="G123" s="98"/>
      <c r="H123" s="98"/>
      <c r="I123" s="98"/>
    </row>
    <row r="124" spans="1:9" x14ac:dyDescent="0.3">
      <c r="A124" s="98"/>
      <c r="B124" s="98"/>
      <c r="C124" s="98"/>
      <c r="D124" s="98"/>
      <c r="E124" s="98"/>
      <c r="F124" s="98"/>
      <c r="G124" s="98"/>
      <c r="H124" s="98"/>
      <c r="I124" s="98"/>
    </row>
    <row r="125" spans="1:9" x14ac:dyDescent="0.3">
      <c r="A125" s="225" t="s">
        <v>422</v>
      </c>
      <c r="B125" s="225"/>
      <c r="C125" s="225"/>
      <c r="D125" s="225"/>
      <c r="E125" s="225"/>
      <c r="F125" s="225"/>
      <c r="G125" s="225"/>
      <c r="H125" s="225"/>
      <c r="I125" s="225"/>
    </row>
    <row r="126" spans="1:9" x14ac:dyDescent="0.3">
      <c r="A126" s="225"/>
      <c r="B126" s="225"/>
      <c r="C126" s="225"/>
      <c r="D126" s="225"/>
      <c r="E126" s="225"/>
      <c r="F126" s="225"/>
      <c r="G126" s="225"/>
      <c r="H126" s="225"/>
      <c r="I126" s="225"/>
    </row>
    <row r="127" spans="1:9" x14ac:dyDescent="0.3">
      <c r="A127" s="225"/>
      <c r="B127" s="225"/>
      <c r="C127" s="225"/>
      <c r="D127" s="225"/>
      <c r="E127" s="225"/>
      <c r="F127" s="225"/>
      <c r="G127" s="225"/>
      <c r="H127" s="225"/>
      <c r="I127" s="225"/>
    </row>
    <row r="128" spans="1:9" x14ac:dyDescent="0.3">
      <c r="A128" s="225"/>
      <c r="B128" s="225"/>
      <c r="C128" s="225"/>
      <c r="D128" s="225"/>
      <c r="E128" s="225"/>
      <c r="F128" s="225"/>
      <c r="G128" s="225"/>
      <c r="H128" s="225"/>
      <c r="I128" s="225"/>
    </row>
    <row r="129" spans="1:9" x14ac:dyDescent="0.3">
      <c r="A129" s="225"/>
      <c r="B129" s="225"/>
      <c r="C129" s="225"/>
      <c r="D129" s="225"/>
      <c r="E129" s="225"/>
      <c r="F129" s="225"/>
      <c r="G129" s="225"/>
      <c r="H129" s="225"/>
      <c r="I129" s="225"/>
    </row>
    <row r="130" spans="1:9" x14ac:dyDescent="0.3">
      <c r="A130" s="98"/>
      <c r="B130" s="98"/>
      <c r="C130" s="98"/>
      <c r="D130" s="98"/>
      <c r="E130" s="98"/>
      <c r="F130" s="98"/>
      <c r="G130" s="98"/>
      <c r="H130" s="98"/>
      <c r="I130" s="98"/>
    </row>
    <row r="131" spans="1:9" ht="17.25" customHeight="1" x14ac:dyDescent="0.3">
      <c r="A131" s="225" t="s">
        <v>423</v>
      </c>
      <c r="B131" s="225"/>
      <c r="C131" s="225"/>
      <c r="D131" s="225"/>
      <c r="E131" s="225"/>
      <c r="F131" s="225"/>
      <c r="G131" s="225"/>
      <c r="H131" s="225"/>
      <c r="I131" s="225"/>
    </row>
    <row r="132" spans="1:9" x14ac:dyDescent="0.3">
      <c r="A132" s="225"/>
      <c r="B132" s="225"/>
      <c r="C132" s="225"/>
      <c r="D132" s="225"/>
      <c r="E132" s="225"/>
      <c r="F132" s="225"/>
      <c r="G132" s="225"/>
      <c r="H132" s="225"/>
      <c r="I132" s="225"/>
    </row>
    <row r="133" spans="1:9" x14ac:dyDescent="0.3">
      <c r="A133" s="225"/>
      <c r="B133" s="225"/>
      <c r="C133" s="225"/>
      <c r="D133" s="225"/>
      <c r="E133" s="225"/>
      <c r="F133" s="225"/>
      <c r="G133" s="225"/>
      <c r="H133" s="225"/>
      <c r="I133" s="225"/>
    </row>
    <row r="134" spans="1:9" x14ac:dyDescent="0.3">
      <c r="A134" s="98"/>
      <c r="B134" s="98"/>
      <c r="C134" s="98"/>
      <c r="D134" s="98"/>
      <c r="E134" s="98"/>
      <c r="F134" s="98"/>
      <c r="G134" s="98"/>
      <c r="H134" s="98"/>
      <c r="I134" s="98"/>
    </row>
    <row r="135" spans="1:9" ht="15" customHeight="1" x14ac:dyDescent="0.3">
      <c r="A135" s="225" t="s">
        <v>318</v>
      </c>
      <c r="B135" s="225"/>
      <c r="C135" s="225"/>
      <c r="D135" s="225"/>
      <c r="E135" s="225"/>
      <c r="F135" s="225"/>
      <c r="G135" s="225"/>
      <c r="H135" s="225"/>
      <c r="I135" s="225"/>
    </row>
    <row r="136" spans="1:9" x14ac:dyDescent="0.3">
      <c r="A136" s="225"/>
      <c r="B136" s="225"/>
      <c r="C136" s="225"/>
      <c r="D136" s="225"/>
      <c r="E136" s="225"/>
      <c r="F136" s="225"/>
      <c r="G136" s="225"/>
      <c r="H136" s="225"/>
      <c r="I136" s="225"/>
    </row>
    <row r="137" spans="1:9" x14ac:dyDescent="0.3">
      <c r="A137" s="225"/>
      <c r="B137" s="225"/>
      <c r="C137" s="225"/>
      <c r="D137" s="225"/>
      <c r="E137" s="225"/>
      <c r="F137" s="225"/>
      <c r="G137" s="225"/>
      <c r="H137" s="225"/>
      <c r="I137" s="225"/>
    </row>
    <row r="138" spans="1:9" x14ac:dyDescent="0.3">
      <c r="A138" s="225"/>
      <c r="B138" s="225"/>
      <c r="C138" s="225"/>
      <c r="D138" s="225"/>
      <c r="E138" s="225"/>
      <c r="F138" s="225"/>
      <c r="G138" s="225"/>
      <c r="H138" s="225"/>
      <c r="I138" s="225"/>
    </row>
    <row r="139" spans="1:9" x14ac:dyDescent="0.3">
      <c r="A139" s="98"/>
      <c r="B139" s="98"/>
      <c r="C139" s="98"/>
      <c r="D139" s="98"/>
      <c r="E139" s="98"/>
      <c r="F139" s="98"/>
      <c r="G139" s="98"/>
      <c r="H139" s="98"/>
      <c r="I139" s="98"/>
    </row>
    <row r="140" spans="1:9" x14ac:dyDescent="0.3">
      <c r="A140" s="225" t="s">
        <v>424</v>
      </c>
      <c r="B140" s="225"/>
      <c r="C140" s="225"/>
      <c r="D140" s="225"/>
      <c r="E140" s="225"/>
      <c r="F140" s="225"/>
      <c r="G140" s="225"/>
      <c r="H140" s="225"/>
      <c r="I140" s="225"/>
    </row>
    <row r="141" spans="1:9" x14ac:dyDescent="0.3">
      <c r="A141" s="225"/>
      <c r="B141" s="225"/>
      <c r="C141" s="225"/>
      <c r="D141" s="225"/>
      <c r="E141" s="225"/>
      <c r="F141" s="225"/>
      <c r="G141" s="225"/>
      <c r="H141" s="225"/>
      <c r="I141" s="225"/>
    </row>
    <row r="142" spans="1:9" x14ac:dyDescent="0.3">
      <c r="A142" s="225"/>
      <c r="B142" s="225"/>
      <c r="C142" s="225"/>
      <c r="D142" s="225"/>
      <c r="E142" s="225"/>
      <c r="F142" s="225"/>
      <c r="G142" s="225"/>
      <c r="H142" s="225"/>
      <c r="I142" s="225"/>
    </row>
    <row r="143" spans="1:9" x14ac:dyDescent="0.3">
      <c r="A143" s="98"/>
      <c r="B143" s="98"/>
      <c r="C143" s="98"/>
      <c r="D143" s="98"/>
      <c r="E143" s="98"/>
      <c r="F143" s="98"/>
      <c r="G143" s="98"/>
      <c r="H143" s="98"/>
      <c r="I143" s="98"/>
    </row>
    <row r="144" spans="1:9" x14ac:dyDescent="0.3">
      <c r="A144" s="225" t="s">
        <v>357</v>
      </c>
      <c r="B144" s="225"/>
      <c r="C144" s="225"/>
      <c r="D144" s="225"/>
      <c r="E144" s="225"/>
      <c r="F144" s="225"/>
      <c r="G144" s="225"/>
      <c r="H144" s="225"/>
      <c r="I144" s="225"/>
    </row>
    <row r="145" spans="1:9" x14ac:dyDescent="0.3">
      <c r="A145" s="225"/>
      <c r="B145" s="225"/>
      <c r="C145" s="225"/>
      <c r="D145" s="225"/>
      <c r="E145" s="225"/>
      <c r="F145" s="225"/>
      <c r="G145" s="225"/>
      <c r="H145" s="225"/>
      <c r="I145" s="225"/>
    </row>
    <row r="146" spans="1:9" ht="5.25" customHeight="1" x14ac:dyDescent="0.3">
      <c r="A146" s="98"/>
      <c r="B146" s="98"/>
      <c r="C146" s="98"/>
      <c r="D146" s="98"/>
      <c r="E146" s="98"/>
      <c r="F146" s="98"/>
      <c r="G146" s="98"/>
      <c r="H146" s="98"/>
      <c r="I146" s="98"/>
    </row>
    <row r="147" spans="1:9" x14ac:dyDescent="0.3">
      <c r="A147" s="98"/>
      <c r="B147" s="106" t="s">
        <v>319</v>
      </c>
      <c r="C147" s="98"/>
      <c r="D147" s="98"/>
      <c r="E147" s="98"/>
      <c r="F147" s="98"/>
      <c r="G147" s="98"/>
      <c r="H147" s="98"/>
      <c r="I147" s="98"/>
    </row>
    <row r="148" spans="1:9" x14ac:dyDescent="0.3">
      <c r="A148" s="98"/>
      <c r="B148" s="106" t="s">
        <v>320</v>
      </c>
      <c r="C148" s="98"/>
      <c r="D148" s="98"/>
      <c r="E148" s="98"/>
      <c r="F148" s="98"/>
      <c r="G148" s="98"/>
      <c r="H148" s="98"/>
      <c r="I148" s="98"/>
    </row>
    <row r="149" spans="1:9" x14ac:dyDescent="0.3">
      <c r="A149" s="98"/>
      <c r="B149" s="98"/>
      <c r="C149" s="98"/>
      <c r="D149" s="98"/>
      <c r="E149" s="98"/>
      <c r="F149" s="98"/>
      <c r="G149" s="98"/>
      <c r="H149" s="98"/>
      <c r="I149" s="98"/>
    </row>
    <row r="150" spans="1:9" x14ac:dyDescent="0.3">
      <c r="A150" s="225" t="s">
        <v>321</v>
      </c>
      <c r="B150" s="225"/>
      <c r="C150" s="225"/>
      <c r="D150" s="225"/>
      <c r="E150" s="225"/>
      <c r="F150" s="225"/>
      <c r="G150" s="225"/>
      <c r="H150" s="225"/>
      <c r="I150" s="225"/>
    </row>
    <row r="151" spans="1:9" x14ac:dyDescent="0.3">
      <c r="A151" s="225"/>
      <c r="B151" s="225"/>
      <c r="C151" s="225"/>
      <c r="D151" s="225"/>
      <c r="E151" s="225"/>
      <c r="F151" s="225"/>
      <c r="G151" s="225"/>
      <c r="H151" s="225"/>
      <c r="I151" s="225"/>
    </row>
    <row r="152" spans="1:9" x14ac:dyDescent="0.3">
      <c r="A152" s="98"/>
      <c r="B152" s="98"/>
      <c r="C152" s="98"/>
      <c r="D152" s="98"/>
      <c r="E152" s="98"/>
      <c r="F152" s="98"/>
      <c r="G152" s="98"/>
      <c r="H152" s="98"/>
      <c r="I152" s="98"/>
    </row>
    <row r="153" spans="1:9" x14ac:dyDescent="0.3">
      <c r="A153" s="98"/>
      <c r="B153" s="98"/>
      <c r="C153" s="98"/>
      <c r="D153" s="98"/>
      <c r="E153" s="98"/>
      <c r="F153" s="98"/>
      <c r="G153" s="98"/>
      <c r="H153" s="98"/>
      <c r="I153" s="98"/>
    </row>
    <row r="154" spans="1:9" x14ac:dyDescent="0.3">
      <c r="A154" s="98"/>
      <c r="B154" s="98"/>
      <c r="C154" s="98"/>
      <c r="D154" s="98"/>
      <c r="E154" s="98"/>
      <c r="F154" s="98"/>
      <c r="G154" s="98"/>
      <c r="H154" s="98"/>
      <c r="I154" s="98"/>
    </row>
    <row r="155" spans="1:9" x14ac:dyDescent="0.3">
      <c r="A155" s="98"/>
      <c r="B155" s="98"/>
      <c r="C155" s="98"/>
      <c r="D155" s="98"/>
      <c r="E155" s="98"/>
      <c r="F155" s="98"/>
      <c r="G155" s="98"/>
      <c r="H155" s="98"/>
      <c r="I155" s="98"/>
    </row>
    <row r="156" spans="1:9" x14ac:dyDescent="0.3">
      <c r="A156" s="98"/>
      <c r="B156" s="98"/>
      <c r="C156" s="98"/>
      <c r="D156" s="98"/>
      <c r="E156" s="98"/>
      <c r="F156" s="98"/>
      <c r="G156" s="98"/>
      <c r="H156" s="98"/>
      <c r="I156" s="98"/>
    </row>
    <row r="157" spans="1:9" x14ac:dyDescent="0.3">
      <c r="A157" s="98"/>
      <c r="B157" s="98"/>
      <c r="C157" s="98"/>
      <c r="D157" s="98"/>
      <c r="E157" s="98"/>
      <c r="F157" s="98"/>
      <c r="G157" s="98"/>
      <c r="H157" s="98"/>
      <c r="I157" s="98"/>
    </row>
    <row r="158" spans="1:9" x14ac:dyDescent="0.3">
      <c r="A158" s="98"/>
      <c r="B158" s="98"/>
      <c r="C158" s="98"/>
      <c r="D158" s="98"/>
      <c r="E158" s="98"/>
      <c r="F158" s="98"/>
      <c r="G158" s="98"/>
      <c r="H158" s="98"/>
      <c r="I158" s="98"/>
    </row>
    <row r="159" spans="1:9" x14ac:dyDescent="0.3">
      <c r="A159" s="98"/>
      <c r="B159" s="98"/>
      <c r="C159" s="98"/>
      <c r="D159" s="98"/>
      <c r="E159" s="98"/>
      <c r="F159" s="98"/>
      <c r="G159" s="98"/>
      <c r="H159" s="98"/>
      <c r="I159" s="98"/>
    </row>
    <row r="160" spans="1:9" x14ac:dyDescent="0.3">
      <c r="A160" s="98"/>
      <c r="B160" s="98"/>
      <c r="C160" s="98"/>
      <c r="D160" s="98"/>
      <c r="E160" s="98"/>
      <c r="F160" s="98"/>
      <c r="G160" s="98"/>
      <c r="H160" s="98"/>
      <c r="I160" s="98"/>
    </row>
    <row r="161" spans="1:9" x14ac:dyDescent="0.3">
      <c r="A161" s="98"/>
      <c r="B161" s="98"/>
      <c r="C161" s="98"/>
      <c r="D161" s="98"/>
      <c r="E161" s="98"/>
      <c r="F161" s="98"/>
      <c r="G161" s="98"/>
      <c r="H161" s="98"/>
      <c r="I161" s="98"/>
    </row>
    <row r="162" spans="1:9" x14ac:dyDescent="0.3">
      <c r="A162" s="98"/>
      <c r="B162" s="98"/>
      <c r="C162" s="98"/>
      <c r="D162" s="98"/>
      <c r="E162" s="98"/>
      <c r="F162" s="98"/>
      <c r="G162" s="98"/>
      <c r="H162" s="98"/>
      <c r="I162" s="98"/>
    </row>
    <row r="163" spans="1:9" x14ac:dyDescent="0.3">
      <c r="A163" s="98"/>
      <c r="B163" s="98"/>
      <c r="C163" s="98"/>
      <c r="D163" s="98"/>
      <c r="E163" s="98"/>
      <c r="F163" s="98"/>
      <c r="G163" s="98"/>
      <c r="H163" s="98"/>
      <c r="I163" s="98"/>
    </row>
    <row r="164" spans="1:9" x14ac:dyDescent="0.3">
      <c r="A164" s="98"/>
      <c r="B164" s="98"/>
      <c r="C164" s="98"/>
      <c r="D164" s="98"/>
      <c r="E164" s="98"/>
      <c r="F164" s="98"/>
      <c r="G164" s="98"/>
      <c r="H164" s="98"/>
      <c r="I164" s="98"/>
    </row>
    <row r="165" spans="1:9" x14ac:dyDescent="0.3">
      <c r="A165" s="98"/>
      <c r="B165" s="98"/>
      <c r="C165" s="98"/>
      <c r="D165" s="98"/>
      <c r="E165" s="98"/>
      <c r="F165" s="98"/>
      <c r="G165" s="98"/>
      <c r="H165" s="98"/>
      <c r="I165" s="98"/>
    </row>
    <row r="166" spans="1:9" x14ac:dyDescent="0.3">
      <c r="A166" s="98"/>
      <c r="B166" s="98"/>
      <c r="C166" s="98"/>
      <c r="D166" s="98"/>
      <c r="E166" s="98"/>
      <c r="F166" s="98"/>
      <c r="G166" s="98"/>
      <c r="H166" s="98"/>
      <c r="I166" s="98"/>
    </row>
    <row r="167" spans="1:9" x14ac:dyDescent="0.3">
      <c r="A167" s="98"/>
      <c r="B167" s="98"/>
      <c r="C167" s="98"/>
      <c r="D167" s="98"/>
      <c r="E167" s="98"/>
      <c r="F167" s="98"/>
      <c r="G167" s="98"/>
      <c r="H167" s="98"/>
      <c r="I167" s="98"/>
    </row>
    <row r="168" spans="1:9" x14ac:dyDescent="0.3">
      <c r="A168" s="98"/>
      <c r="B168" s="98"/>
      <c r="C168" s="98"/>
      <c r="D168" s="98"/>
      <c r="E168" s="98"/>
      <c r="F168" s="98"/>
      <c r="G168" s="98"/>
      <c r="H168" s="98"/>
      <c r="I168" s="98"/>
    </row>
    <row r="169" spans="1:9" x14ac:dyDescent="0.3">
      <c r="A169" s="98"/>
      <c r="B169" s="98"/>
      <c r="C169" s="98"/>
      <c r="D169" s="98"/>
      <c r="E169" s="98"/>
      <c r="F169" s="98"/>
      <c r="G169" s="98"/>
      <c r="H169" s="98"/>
      <c r="I169" s="98"/>
    </row>
    <row r="170" spans="1:9" x14ac:dyDescent="0.3">
      <c r="A170" s="105" t="s">
        <v>322</v>
      </c>
      <c r="B170" s="98"/>
      <c r="C170" s="98"/>
      <c r="D170" s="98"/>
      <c r="E170" s="98"/>
      <c r="F170" s="98"/>
      <c r="G170" s="98"/>
      <c r="H170" s="98"/>
      <c r="I170" s="98"/>
    </row>
    <row r="171" spans="1:9" x14ac:dyDescent="0.3">
      <c r="A171" s="98"/>
      <c r="B171" s="98"/>
      <c r="C171" s="98"/>
      <c r="D171" s="98"/>
      <c r="E171" s="98"/>
      <c r="F171" s="98"/>
      <c r="G171" s="98"/>
      <c r="H171" s="98"/>
      <c r="I171" s="98"/>
    </row>
    <row r="172" spans="1:9" x14ac:dyDescent="0.3">
      <c r="A172" s="225" t="s">
        <v>425</v>
      </c>
      <c r="B172" s="225"/>
      <c r="C172" s="225"/>
      <c r="D172" s="225"/>
      <c r="E172" s="225"/>
      <c r="F172" s="225"/>
      <c r="G172" s="225"/>
      <c r="H172" s="225"/>
      <c r="I172" s="225"/>
    </row>
    <row r="173" spans="1:9" x14ac:dyDescent="0.3">
      <c r="A173" s="225"/>
      <c r="B173" s="225"/>
      <c r="C173" s="225"/>
      <c r="D173" s="225"/>
      <c r="E173" s="225"/>
      <c r="F173" s="225"/>
      <c r="G173" s="225"/>
      <c r="H173" s="225"/>
      <c r="I173" s="225"/>
    </row>
    <row r="174" spans="1:9" x14ac:dyDescent="0.3">
      <c r="A174" s="225"/>
      <c r="B174" s="225"/>
      <c r="C174" s="225"/>
      <c r="D174" s="225"/>
      <c r="E174" s="225"/>
      <c r="F174" s="225"/>
      <c r="G174" s="225"/>
      <c r="H174" s="225"/>
      <c r="I174" s="225"/>
    </row>
    <row r="175" spans="1:9" x14ac:dyDescent="0.3">
      <c r="A175" s="98"/>
      <c r="B175" s="98"/>
      <c r="C175" s="98"/>
      <c r="D175" s="98"/>
      <c r="E175" s="98"/>
      <c r="F175" s="98"/>
      <c r="G175" s="98"/>
      <c r="H175" s="98"/>
      <c r="I175" s="98"/>
    </row>
    <row r="176" spans="1:9" x14ac:dyDescent="0.3">
      <c r="A176" s="105" t="s">
        <v>323</v>
      </c>
      <c r="B176" s="98"/>
      <c r="C176" s="98"/>
      <c r="D176" s="98"/>
      <c r="E176" s="98"/>
      <c r="F176" s="98"/>
      <c r="G176" s="98"/>
      <c r="H176" s="98"/>
      <c r="I176" s="98"/>
    </row>
    <row r="177" spans="1:9" ht="7.5" customHeight="1" x14ac:dyDescent="0.3">
      <c r="A177" s="98"/>
      <c r="B177" s="98"/>
      <c r="C177" s="98"/>
      <c r="D177" s="98"/>
      <c r="E177" s="98"/>
      <c r="F177" s="98"/>
      <c r="G177" s="98"/>
      <c r="H177" s="98"/>
      <c r="I177" s="98"/>
    </row>
    <row r="178" spans="1:9" x14ac:dyDescent="0.3">
      <c r="A178" s="98"/>
      <c r="B178" s="104" t="s">
        <v>324</v>
      </c>
      <c r="C178" s="98"/>
      <c r="D178" s="98"/>
      <c r="E178" s="98"/>
      <c r="F178" s="98"/>
      <c r="G178" s="98"/>
      <c r="H178" s="98"/>
      <c r="I178" s="98"/>
    </row>
    <row r="179" spans="1:9" x14ac:dyDescent="0.3">
      <c r="A179" s="98"/>
      <c r="B179" s="104" t="s">
        <v>126</v>
      </c>
      <c r="C179" s="98"/>
      <c r="D179" s="98"/>
      <c r="E179" s="98"/>
      <c r="F179" s="98"/>
      <c r="G179" s="98"/>
      <c r="H179" s="98"/>
      <c r="I179" s="98"/>
    </row>
    <row r="180" spans="1:9" x14ac:dyDescent="0.3">
      <c r="A180" s="98"/>
      <c r="B180" s="104" t="s">
        <v>325</v>
      </c>
      <c r="C180" s="98"/>
      <c r="D180" s="98"/>
      <c r="E180" s="98"/>
      <c r="F180" s="98"/>
      <c r="G180" s="98"/>
      <c r="H180" s="98"/>
      <c r="I180" s="98"/>
    </row>
    <row r="181" spans="1:9" x14ac:dyDescent="0.3">
      <c r="A181" s="98"/>
      <c r="B181" s="104" t="s">
        <v>28</v>
      </c>
      <c r="C181" s="98"/>
      <c r="D181" s="98"/>
      <c r="E181" s="98"/>
      <c r="F181" s="98"/>
      <c r="G181" s="98"/>
      <c r="H181" s="98"/>
      <c r="I181" s="98"/>
    </row>
    <row r="182" spans="1:9" x14ac:dyDescent="0.3">
      <c r="A182" s="98"/>
      <c r="B182" s="104" t="s">
        <v>326</v>
      </c>
      <c r="C182" s="98"/>
      <c r="D182" s="98"/>
      <c r="E182" s="98"/>
      <c r="F182" s="98"/>
      <c r="G182" s="98"/>
      <c r="H182" s="98"/>
      <c r="I182" s="98"/>
    </row>
    <row r="183" spans="1:9" x14ac:dyDescent="0.3">
      <c r="A183" s="98"/>
      <c r="B183" s="104" t="s">
        <v>327</v>
      </c>
      <c r="C183" s="98"/>
      <c r="D183" s="98"/>
      <c r="E183" s="98"/>
      <c r="F183" s="98"/>
      <c r="G183" s="98"/>
      <c r="H183" s="98"/>
      <c r="I183" s="98"/>
    </row>
    <row r="184" spans="1:9" x14ac:dyDescent="0.3">
      <c r="A184" s="98"/>
      <c r="B184" s="104" t="s">
        <v>85</v>
      </c>
      <c r="C184" s="98"/>
      <c r="D184" s="98"/>
      <c r="E184" s="98"/>
      <c r="F184" s="98"/>
      <c r="G184" s="98"/>
      <c r="H184" s="98"/>
      <c r="I184" s="98"/>
    </row>
    <row r="185" spans="1:9" x14ac:dyDescent="0.3">
      <c r="A185" s="98"/>
      <c r="B185" s="104" t="s">
        <v>86</v>
      </c>
      <c r="C185" s="98"/>
      <c r="D185" s="98"/>
      <c r="E185" s="98"/>
      <c r="F185" s="98"/>
      <c r="G185" s="98"/>
      <c r="H185" s="98"/>
      <c r="I185" s="98"/>
    </row>
    <row r="186" spans="1:9" x14ac:dyDescent="0.3">
      <c r="A186" s="98"/>
      <c r="B186" s="104" t="s">
        <v>89</v>
      </c>
      <c r="C186" s="98"/>
      <c r="D186" s="98"/>
      <c r="E186" s="98"/>
      <c r="F186" s="98"/>
      <c r="G186" s="98"/>
      <c r="H186" s="98"/>
      <c r="I186" s="98"/>
    </row>
    <row r="187" spans="1:9" x14ac:dyDescent="0.3">
      <c r="A187" s="98"/>
      <c r="B187" s="104" t="s">
        <v>159</v>
      </c>
      <c r="C187" s="98"/>
      <c r="D187" s="98"/>
      <c r="E187" s="98"/>
      <c r="F187" s="98"/>
      <c r="G187" s="98"/>
      <c r="H187" s="98"/>
      <c r="I187" s="98"/>
    </row>
    <row r="188" spans="1:9" x14ac:dyDescent="0.3">
      <c r="A188" s="98"/>
      <c r="B188" s="104" t="s">
        <v>328</v>
      </c>
      <c r="C188" s="98"/>
      <c r="D188" s="98"/>
      <c r="E188" s="98"/>
      <c r="F188" s="98"/>
      <c r="G188" s="98"/>
      <c r="H188" s="98"/>
      <c r="I188" s="98"/>
    </row>
    <row r="189" spans="1:9" x14ac:dyDescent="0.3">
      <c r="A189" s="98"/>
      <c r="B189" s="104" t="s">
        <v>207</v>
      </c>
      <c r="C189" s="98"/>
      <c r="D189" s="98"/>
      <c r="E189" s="98"/>
      <c r="F189" s="98"/>
      <c r="G189" s="98"/>
      <c r="H189" s="98"/>
      <c r="I189" s="98"/>
    </row>
    <row r="190" spans="1:9" x14ac:dyDescent="0.3">
      <c r="A190" s="98"/>
      <c r="B190" s="104" t="s">
        <v>263</v>
      </c>
      <c r="C190" s="98"/>
      <c r="D190" s="98"/>
      <c r="E190" s="98"/>
      <c r="F190" s="98"/>
      <c r="G190" s="98"/>
      <c r="H190" s="98"/>
      <c r="I190" s="98"/>
    </row>
    <row r="191" spans="1:9" x14ac:dyDescent="0.3">
      <c r="A191" s="98"/>
      <c r="B191" s="98"/>
      <c r="C191" s="98"/>
      <c r="D191" s="98"/>
      <c r="E191" s="98"/>
      <c r="F191" s="98"/>
      <c r="G191" s="98"/>
      <c r="H191" s="98"/>
      <c r="I191" s="98"/>
    </row>
    <row r="192" spans="1:9" x14ac:dyDescent="0.3">
      <c r="A192" s="105" t="s">
        <v>329</v>
      </c>
      <c r="B192" s="98"/>
      <c r="C192" s="98"/>
      <c r="D192" s="98"/>
      <c r="E192" s="98"/>
      <c r="F192" s="98"/>
      <c r="G192" s="98"/>
      <c r="H192" s="98"/>
      <c r="I192" s="98"/>
    </row>
    <row r="193" spans="1:9" x14ac:dyDescent="0.3">
      <c r="A193" s="98"/>
      <c r="B193" s="98"/>
      <c r="C193" s="98"/>
      <c r="D193" s="98"/>
      <c r="E193" s="98"/>
      <c r="F193" s="98"/>
      <c r="G193" s="98"/>
      <c r="H193" s="98"/>
      <c r="I193" s="98"/>
    </row>
    <row r="194" spans="1:9" x14ac:dyDescent="0.3">
      <c r="A194" s="225" t="s">
        <v>426</v>
      </c>
      <c r="B194" s="225"/>
      <c r="C194" s="225"/>
      <c r="D194" s="225"/>
      <c r="E194" s="225"/>
      <c r="F194" s="225"/>
      <c r="G194" s="225"/>
      <c r="H194" s="225"/>
      <c r="I194" s="225"/>
    </row>
    <row r="195" spans="1:9" x14ac:dyDescent="0.3">
      <c r="A195" s="225"/>
      <c r="B195" s="225"/>
      <c r="C195" s="225"/>
      <c r="D195" s="225"/>
      <c r="E195" s="225"/>
      <c r="F195" s="225"/>
      <c r="G195" s="225"/>
      <c r="H195" s="225"/>
      <c r="I195" s="225"/>
    </row>
    <row r="196" spans="1:9" x14ac:dyDescent="0.3">
      <c r="A196" s="225"/>
      <c r="B196" s="225"/>
      <c r="C196" s="225"/>
      <c r="D196" s="225"/>
      <c r="E196" s="225"/>
      <c r="F196" s="225"/>
      <c r="G196" s="225"/>
      <c r="H196" s="225"/>
      <c r="I196" s="225"/>
    </row>
    <row r="197" spans="1:9" x14ac:dyDescent="0.3">
      <c r="A197" s="225"/>
      <c r="B197" s="225"/>
      <c r="C197" s="225"/>
      <c r="D197" s="225"/>
      <c r="E197" s="225"/>
      <c r="F197" s="225"/>
      <c r="G197" s="225"/>
      <c r="H197" s="225"/>
      <c r="I197" s="225"/>
    </row>
    <row r="198" spans="1:9" x14ac:dyDescent="0.3">
      <c r="A198" s="98"/>
      <c r="B198" s="98"/>
      <c r="C198" s="98"/>
      <c r="D198" s="98"/>
      <c r="E198" s="98"/>
      <c r="F198" s="98"/>
      <c r="G198" s="98"/>
      <c r="H198" s="98"/>
      <c r="I198" s="98"/>
    </row>
    <row r="199" spans="1:9" x14ac:dyDescent="0.3">
      <c r="A199" s="105" t="s">
        <v>543</v>
      </c>
      <c r="B199" s="98"/>
      <c r="C199" s="98"/>
      <c r="D199" s="98"/>
      <c r="E199" s="98"/>
      <c r="F199" s="98"/>
      <c r="G199" s="98"/>
      <c r="H199" s="98"/>
      <c r="I199" s="98"/>
    </row>
    <row r="200" spans="1:9" x14ac:dyDescent="0.3">
      <c r="A200" s="98"/>
      <c r="B200" s="98"/>
      <c r="C200" s="98"/>
      <c r="D200" s="98"/>
      <c r="E200" s="98"/>
      <c r="F200" s="98"/>
      <c r="G200" s="98"/>
      <c r="H200" s="98"/>
      <c r="I200" s="98"/>
    </row>
    <row r="201" spans="1:9" x14ac:dyDescent="0.3">
      <c r="A201" s="104" t="s">
        <v>330</v>
      </c>
      <c r="B201" s="98"/>
      <c r="C201" s="98"/>
      <c r="D201" s="98"/>
      <c r="E201" s="98"/>
      <c r="F201" s="98"/>
      <c r="G201" s="98"/>
      <c r="H201" s="98"/>
      <c r="I201" s="98"/>
    </row>
    <row r="202" spans="1:9" x14ac:dyDescent="0.3">
      <c r="A202" s="98"/>
      <c r="B202" s="98"/>
      <c r="C202" s="98"/>
      <c r="D202" s="98"/>
      <c r="E202" s="98"/>
      <c r="F202" s="98"/>
      <c r="G202" s="98"/>
      <c r="H202" s="98"/>
      <c r="I202" s="98"/>
    </row>
    <row r="203" spans="1:9" ht="17.25" customHeight="1" x14ac:dyDescent="0.3">
      <c r="A203" s="107" t="s">
        <v>78</v>
      </c>
      <c r="B203" s="225" t="s">
        <v>544</v>
      </c>
      <c r="C203" s="225"/>
      <c r="D203" s="225"/>
      <c r="E203" s="225"/>
      <c r="F203" s="225"/>
      <c r="G203" s="225"/>
      <c r="H203" s="225"/>
      <c r="I203" s="225"/>
    </row>
    <row r="204" spans="1:9" x14ac:dyDescent="0.3">
      <c r="A204" s="98"/>
      <c r="B204" s="225"/>
      <c r="C204" s="225"/>
      <c r="D204" s="225"/>
      <c r="E204" s="225"/>
      <c r="F204" s="225"/>
      <c r="G204" s="225"/>
      <c r="H204" s="225"/>
      <c r="I204" s="225"/>
    </row>
    <row r="205" spans="1:9" x14ac:dyDescent="0.3">
      <c r="A205" s="98"/>
      <c r="B205" s="225"/>
      <c r="C205" s="225"/>
      <c r="D205" s="225"/>
      <c r="E205" s="225"/>
      <c r="F205" s="225"/>
      <c r="G205" s="225"/>
      <c r="H205" s="225"/>
      <c r="I205" s="225"/>
    </row>
    <row r="206" spans="1:9" x14ac:dyDescent="0.3">
      <c r="A206" s="98"/>
      <c r="B206" s="225"/>
      <c r="C206" s="225"/>
      <c r="D206" s="225"/>
      <c r="E206" s="225"/>
      <c r="F206" s="225"/>
      <c r="G206" s="225"/>
      <c r="H206" s="225"/>
      <c r="I206" s="225"/>
    </row>
    <row r="207" spans="1:9" x14ac:dyDescent="0.3">
      <c r="A207" s="98"/>
      <c r="B207" s="225"/>
      <c r="C207" s="225"/>
      <c r="D207" s="225"/>
      <c r="E207" s="225"/>
      <c r="F207" s="225"/>
      <c r="G207" s="225"/>
      <c r="H207" s="225"/>
      <c r="I207" s="225"/>
    </row>
    <row r="208" spans="1:9" x14ac:dyDescent="0.3">
      <c r="A208" s="98"/>
      <c r="B208" s="225"/>
      <c r="C208" s="225"/>
      <c r="D208" s="225"/>
      <c r="E208" s="225"/>
      <c r="F208" s="225"/>
      <c r="G208" s="225"/>
      <c r="H208" s="225"/>
      <c r="I208" s="225"/>
    </row>
    <row r="209" spans="1:9" x14ac:dyDescent="0.3">
      <c r="A209" s="98"/>
      <c r="B209" s="225"/>
      <c r="C209" s="225"/>
      <c r="D209" s="225"/>
      <c r="E209" s="225"/>
      <c r="F209" s="225"/>
      <c r="G209" s="225"/>
      <c r="H209" s="225"/>
      <c r="I209" s="225"/>
    </row>
    <row r="210" spans="1:9" x14ac:dyDescent="0.3">
      <c r="A210" s="98"/>
      <c r="B210" s="225"/>
      <c r="C210" s="225"/>
      <c r="D210" s="225"/>
      <c r="E210" s="225"/>
      <c r="F210" s="225"/>
      <c r="G210" s="225"/>
      <c r="H210" s="225"/>
      <c r="I210" s="225"/>
    </row>
    <row r="211" spans="1:9" ht="5.25" customHeight="1" x14ac:dyDescent="0.3">
      <c r="A211" s="98"/>
      <c r="B211" s="103"/>
      <c r="C211" s="103"/>
      <c r="D211" s="103"/>
      <c r="E211" s="103"/>
      <c r="F211" s="103"/>
      <c r="G211" s="103"/>
      <c r="H211" s="103"/>
      <c r="I211" s="103"/>
    </row>
    <row r="212" spans="1:9" x14ac:dyDescent="0.3">
      <c r="A212" s="98"/>
      <c r="B212" s="225" t="s">
        <v>331</v>
      </c>
      <c r="C212" s="225"/>
      <c r="D212" s="225"/>
      <c r="E212" s="225"/>
      <c r="F212" s="225"/>
      <c r="G212" s="225"/>
      <c r="H212" s="225"/>
      <c r="I212" s="225"/>
    </row>
    <row r="213" spans="1:9" x14ac:dyDescent="0.3">
      <c r="A213" s="98"/>
      <c r="B213" s="225"/>
      <c r="C213" s="225"/>
      <c r="D213" s="225"/>
      <c r="E213" s="225"/>
      <c r="F213" s="225"/>
      <c r="G213" s="225"/>
      <c r="H213" s="225"/>
      <c r="I213" s="225"/>
    </row>
    <row r="214" spans="1:9" x14ac:dyDescent="0.3">
      <c r="A214" s="98"/>
      <c r="B214" s="225"/>
      <c r="C214" s="225"/>
      <c r="D214" s="225"/>
      <c r="E214" s="225"/>
      <c r="F214" s="225"/>
      <c r="G214" s="225"/>
      <c r="H214" s="225"/>
      <c r="I214" s="225"/>
    </row>
    <row r="215" spans="1:9" x14ac:dyDescent="0.3">
      <c r="A215" s="98"/>
      <c r="B215" s="98"/>
      <c r="C215" s="98"/>
      <c r="D215" s="98"/>
      <c r="E215" s="98"/>
      <c r="F215" s="98"/>
      <c r="G215" s="98"/>
      <c r="H215" s="98"/>
      <c r="I215" s="98"/>
    </row>
    <row r="216" spans="1:9" x14ac:dyDescent="0.3">
      <c r="A216" s="107" t="s">
        <v>79</v>
      </c>
      <c r="B216" s="225" t="s">
        <v>545</v>
      </c>
      <c r="C216" s="225"/>
      <c r="D216" s="225"/>
      <c r="E216" s="225"/>
      <c r="F216" s="225"/>
      <c r="G216" s="225"/>
      <c r="H216" s="225"/>
      <c r="I216" s="225"/>
    </row>
    <row r="217" spans="1:9" x14ac:dyDescent="0.3">
      <c r="A217" s="98"/>
      <c r="B217" s="225"/>
      <c r="C217" s="225"/>
      <c r="D217" s="225"/>
      <c r="E217" s="225"/>
      <c r="F217" s="225"/>
      <c r="G217" s="225"/>
      <c r="H217" s="225"/>
      <c r="I217" s="225"/>
    </row>
    <row r="218" spans="1:9" x14ac:dyDescent="0.3">
      <c r="A218" s="98"/>
      <c r="B218" s="225"/>
      <c r="C218" s="225"/>
      <c r="D218" s="225"/>
      <c r="E218" s="225"/>
      <c r="F218" s="225"/>
      <c r="G218" s="225"/>
      <c r="H218" s="225"/>
      <c r="I218" s="225"/>
    </row>
    <row r="219" spans="1:9" x14ac:dyDescent="0.3">
      <c r="A219" s="98"/>
      <c r="B219" s="225"/>
      <c r="C219" s="225"/>
      <c r="D219" s="225"/>
      <c r="E219" s="225"/>
      <c r="F219" s="225"/>
      <c r="G219" s="225"/>
      <c r="H219" s="225"/>
      <c r="I219" s="225"/>
    </row>
    <row r="220" spans="1:9" x14ac:dyDescent="0.3">
      <c r="A220" s="98"/>
      <c r="B220" s="225"/>
      <c r="C220" s="225"/>
      <c r="D220" s="225"/>
      <c r="E220" s="225"/>
      <c r="F220" s="225"/>
      <c r="G220" s="225"/>
      <c r="H220" s="225"/>
      <c r="I220" s="225"/>
    </row>
    <row r="221" spans="1:9" ht="6.75" customHeight="1" x14ac:dyDescent="0.3">
      <c r="A221" s="98"/>
      <c r="B221" s="98"/>
      <c r="C221" s="98"/>
      <c r="D221" s="98"/>
      <c r="E221" s="98"/>
      <c r="F221" s="98"/>
      <c r="G221" s="98"/>
      <c r="H221" s="98"/>
      <c r="I221" s="98"/>
    </row>
    <row r="222" spans="1:9" x14ac:dyDescent="0.3">
      <c r="A222" s="98"/>
      <c r="B222" s="226" t="s">
        <v>427</v>
      </c>
      <c r="C222" s="226"/>
      <c r="D222" s="226"/>
      <c r="E222" s="226"/>
      <c r="F222" s="226"/>
      <c r="G222" s="226"/>
      <c r="H222" s="226"/>
      <c r="I222" s="226"/>
    </row>
    <row r="223" spans="1:9" x14ac:dyDescent="0.3">
      <c r="A223" s="98"/>
      <c r="B223" s="226"/>
      <c r="C223" s="226"/>
      <c r="D223" s="226"/>
      <c r="E223" s="226"/>
      <c r="F223" s="226"/>
      <c r="G223" s="226"/>
      <c r="H223" s="226"/>
      <c r="I223" s="226"/>
    </row>
    <row r="224" spans="1:9" x14ac:dyDescent="0.3">
      <c r="A224" s="98"/>
      <c r="B224" s="226"/>
      <c r="C224" s="226"/>
      <c r="D224" s="226"/>
      <c r="E224" s="226"/>
      <c r="F224" s="226"/>
      <c r="G224" s="226"/>
      <c r="H224" s="226"/>
      <c r="I224" s="226"/>
    </row>
    <row r="225" spans="1:9" ht="10.5" customHeight="1" x14ac:dyDescent="0.3">
      <c r="A225" s="98"/>
      <c r="B225" s="98"/>
      <c r="C225" s="98"/>
      <c r="D225" s="98"/>
      <c r="E225" s="98"/>
      <c r="F225" s="98"/>
      <c r="G225" s="98"/>
      <c r="H225" s="98"/>
      <c r="I225" s="98"/>
    </row>
    <row r="226" spans="1:9" x14ac:dyDescent="0.3">
      <c r="A226" s="225" t="s">
        <v>546</v>
      </c>
      <c r="B226" s="225"/>
      <c r="C226" s="225"/>
      <c r="D226" s="225"/>
      <c r="E226" s="225"/>
      <c r="F226" s="225"/>
      <c r="G226" s="225"/>
      <c r="H226" s="225"/>
      <c r="I226" s="225"/>
    </row>
    <row r="227" spans="1:9" x14ac:dyDescent="0.3">
      <c r="A227" s="225"/>
      <c r="B227" s="225"/>
      <c r="C227" s="225"/>
      <c r="D227" s="225"/>
      <c r="E227" s="225"/>
      <c r="F227" s="225"/>
      <c r="G227" s="225"/>
      <c r="H227" s="225"/>
      <c r="I227" s="225"/>
    </row>
    <row r="228" spans="1:9" x14ac:dyDescent="0.3">
      <c r="A228" s="98"/>
      <c r="B228" s="98"/>
      <c r="C228" s="98"/>
      <c r="D228" s="98"/>
      <c r="E228" s="98"/>
      <c r="F228" s="98"/>
      <c r="G228" s="98"/>
      <c r="H228" s="98"/>
      <c r="I228" s="98"/>
    </row>
    <row r="229" spans="1:9" x14ac:dyDescent="0.3">
      <c r="A229" s="105" t="s">
        <v>332</v>
      </c>
      <c r="B229" s="98"/>
      <c r="C229" s="98"/>
      <c r="D229" s="98"/>
      <c r="E229" s="98"/>
      <c r="F229" s="98"/>
      <c r="G229" s="98"/>
      <c r="H229" s="98"/>
      <c r="I229" s="98"/>
    </row>
    <row r="230" spans="1:9" ht="9.75" customHeight="1" x14ac:dyDescent="0.3">
      <c r="A230" s="98"/>
      <c r="B230" s="98"/>
      <c r="C230" s="98"/>
      <c r="D230" s="98"/>
      <c r="E230" s="98"/>
      <c r="F230" s="98"/>
      <c r="G230" s="98"/>
      <c r="H230" s="98"/>
      <c r="I230" s="98"/>
    </row>
    <row r="231" spans="1:9" ht="15" customHeight="1" x14ac:dyDescent="0.3">
      <c r="A231" s="225" t="s">
        <v>547</v>
      </c>
      <c r="B231" s="225"/>
      <c r="C231" s="225"/>
      <c r="D231" s="225"/>
      <c r="E231" s="225"/>
      <c r="F231" s="225"/>
      <c r="G231" s="225"/>
      <c r="H231" s="225"/>
      <c r="I231" s="225"/>
    </row>
    <row r="232" spans="1:9" x14ac:dyDescent="0.3">
      <c r="A232" s="225"/>
      <c r="B232" s="225"/>
      <c r="C232" s="225"/>
      <c r="D232" s="225"/>
      <c r="E232" s="225"/>
      <c r="F232" s="225"/>
      <c r="G232" s="225"/>
      <c r="H232" s="225"/>
      <c r="I232" s="225"/>
    </row>
    <row r="233" spans="1:9" x14ac:dyDescent="0.3">
      <c r="A233" s="225"/>
      <c r="B233" s="225"/>
      <c r="C233" s="225"/>
      <c r="D233" s="225"/>
      <c r="E233" s="225"/>
      <c r="F233" s="225"/>
      <c r="G233" s="225"/>
      <c r="H233" s="225"/>
      <c r="I233" s="225"/>
    </row>
    <row r="234" spans="1:9" x14ac:dyDescent="0.3">
      <c r="A234" s="225"/>
      <c r="B234" s="225"/>
      <c r="C234" s="225"/>
      <c r="D234" s="225"/>
      <c r="E234" s="225"/>
      <c r="F234" s="225"/>
      <c r="G234" s="225"/>
      <c r="H234" s="225"/>
      <c r="I234" s="225"/>
    </row>
    <row r="235" spans="1:9" x14ac:dyDescent="0.3">
      <c r="A235" s="225"/>
      <c r="B235" s="225"/>
      <c r="C235" s="225"/>
      <c r="D235" s="225"/>
      <c r="E235" s="225"/>
      <c r="F235" s="225"/>
      <c r="G235" s="225"/>
      <c r="H235" s="225"/>
      <c r="I235" s="225"/>
    </row>
    <row r="236" spans="1:9" x14ac:dyDescent="0.3">
      <c r="A236" s="225"/>
      <c r="B236" s="225"/>
      <c r="C236" s="225"/>
      <c r="D236" s="225"/>
      <c r="E236" s="225"/>
      <c r="F236" s="225"/>
      <c r="G236" s="225"/>
      <c r="H236" s="225"/>
      <c r="I236" s="225"/>
    </row>
  </sheetData>
  <mergeCells count="39">
    <mergeCell ref="A87:I90"/>
    <mergeCell ref="A43:I46"/>
    <mergeCell ref="A226:I227"/>
    <mergeCell ref="A150:I151"/>
    <mergeCell ref="A172:I174"/>
    <mergeCell ref="A194:I197"/>
    <mergeCell ref="B212:I214"/>
    <mergeCell ref="B216:I220"/>
    <mergeCell ref="B203:I210"/>
    <mergeCell ref="A81:I85"/>
    <mergeCell ref="A231:I236"/>
    <mergeCell ref="A144:I145"/>
    <mergeCell ref="A92:I95"/>
    <mergeCell ref="A97:I99"/>
    <mergeCell ref="A101:I104"/>
    <mergeCell ref="A113:I114"/>
    <mergeCell ref="A116:I117"/>
    <mergeCell ref="A119:I121"/>
    <mergeCell ref="A125:I129"/>
    <mergeCell ref="A131:I133"/>
    <mergeCell ref="A135:I138"/>
    <mergeCell ref="A140:I142"/>
    <mergeCell ref="A108:I111"/>
    <mergeCell ref="B222:I224"/>
    <mergeCell ref="A1:I1"/>
    <mergeCell ref="A2:I2"/>
    <mergeCell ref="A3:I3"/>
    <mergeCell ref="A7:I9"/>
    <mergeCell ref="A13:I15"/>
    <mergeCell ref="B17:I20"/>
    <mergeCell ref="A48:I50"/>
    <mergeCell ref="A52:I55"/>
    <mergeCell ref="A72:I73"/>
    <mergeCell ref="A75:I77"/>
    <mergeCell ref="A67:I70"/>
    <mergeCell ref="B22:I25"/>
    <mergeCell ref="B27:I29"/>
    <mergeCell ref="A31:I35"/>
    <mergeCell ref="A37:I39"/>
  </mergeCells>
  <hyperlinks>
    <hyperlink ref="A60" r:id="rId1" xr:uid="{01AB69CE-76FA-4DAA-B88A-7A608B3ACC05}"/>
    <hyperlink ref="A63" r:id="rId2" xr:uid="{42CA763E-9438-4FA1-BE4C-D633B5442F84}"/>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1"/>
  <dimension ref="A1:R1345"/>
  <sheetViews>
    <sheetView showGridLines="0" zoomScaleNormal="100" workbookViewId="0">
      <pane ySplit="4" topLeftCell="A5" activePane="bottomLeft" state="frozen"/>
      <selection activeCell="B2" sqref="B2:L2"/>
      <selection pane="bottomLeft" sqref="A1:O1"/>
    </sheetView>
  </sheetViews>
  <sheetFormatPr defaultColWidth="9.109375" defaultRowHeight="14.4" x14ac:dyDescent="0.3"/>
  <cols>
    <col min="1" max="1" width="10.109375" style="24" customWidth="1"/>
    <col min="2" max="2" width="8.44140625" style="24" customWidth="1"/>
    <col min="3" max="3" width="10.44140625" style="24" customWidth="1"/>
    <col min="4" max="4" width="9" style="24" hidden="1" customWidth="1"/>
    <col min="5" max="5" width="9" style="24" customWidth="1"/>
    <col min="6" max="9" width="8.33203125" style="24" customWidth="1"/>
    <col min="10" max="10" width="9.6640625" style="24" customWidth="1"/>
    <col min="11" max="11" width="7.5546875" style="24" customWidth="1"/>
    <col min="12" max="12" width="10.6640625" style="24" customWidth="1"/>
    <col min="13" max="13" width="9.109375" style="24" customWidth="1"/>
    <col min="14" max="14" width="9.33203125" style="24" customWidth="1"/>
    <col min="15" max="15" width="2.88671875" style="24" customWidth="1"/>
    <col min="16" max="16" width="7.33203125" style="24" customWidth="1"/>
    <col min="17" max="17" width="2.109375" style="24" customWidth="1"/>
    <col min="18" max="18" width="9.109375" style="24" customWidth="1"/>
    <col min="19" max="16384" width="9.109375" style="24"/>
  </cols>
  <sheetData>
    <row r="1" spans="1:18" ht="15.6" x14ac:dyDescent="0.3">
      <c r="A1" s="224" t="s">
        <v>271</v>
      </c>
      <c r="B1" s="224"/>
      <c r="C1" s="224"/>
      <c r="D1" s="224"/>
      <c r="E1" s="224"/>
      <c r="F1" s="224"/>
      <c r="G1" s="224"/>
      <c r="H1" s="224"/>
      <c r="I1" s="224"/>
      <c r="J1" s="224"/>
      <c r="K1" s="224"/>
      <c r="L1" s="224"/>
      <c r="M1" s="224"/>
      <c r="N1" s="224"/>
      <c r="O1" s="224"/>
    </row>
    <row r="2" spans="1:18" ht="15.6" x14ac:dyDescent="0.3">
      <c r="A2" s="224" t="s">
        <v>532</v>
      </c>
      <c r="B2" s="224"/>
      <c r="C2" s="224"/>
      <c r="D2" s="224"/>
      <c r="E2" s="224"/>
      <c r="F2" s="224"/>
      <c r="G2" s="224"/>
      <c r="H2" s="224"/>
      <c r="I2" s="224"/>
      <c r="J2" s="224"/>
      <c r="K2" s="224"/>
      <c r="L2" s="224"/>
      <c r="M2" s="224"/>
      <c r="N2" s="224"/>
      <c r="O2" s="224"/>
    </row>
    <row r="3" spans="1:18" ht="15.6" x14ac:dyDescent="0.3">
      <c r="A3" s="224" t="s">
        <v>87</v>
      </c>
      <c r="B3" s="224"/>
      <c r="C3" s="224"/>
      <c r="D3" s="224"/>
      <c r="E3" s="224"/>
      <c r="F3" s="224"/>
      <c r="G3" s="224"/>
      <c r="H3" s="224"/>
      <c r="I3" s="224"/>
      <c r="J3" s="224"/>
      <c r="K3" s="224"/>
      <c r="L3" s="224"/>
      <c r="M3" s="224"/>
      <c r="N3" s="224"/>
      <c r="O3" s="224"/>
    </row>
    <row r="4" spans="1:18" x14ac:dyDescent="0.3">
      <c r="A4" s="25"/>
      <c r="B4" s="25"/>
      <c r="C4" s="25"/>
      <c r="D4" s="25"/>
      <c r="E4" s="25"/>
      <c r="F4" s="25"/>
      <c r="G4" s="26"/>
      <c r="H4" s="26"/>
      <c r="I4" s="26"/>
      <c r="J4" s="25"/>
      <c r="K4" s="25"/>
      <c r="L4" s="243" t="s">
        <v>533</v>
      </c>
      <c r="M4" s="244"/>
      <c r="N4" s="244"/>
      <c r="O4" s="245"/>
      <c r="P4" s="27"/>
    </row>
    <row r="5" spans="1:18" x14ac:dyDescent="0.3">
      <c r="A5" s="130" t="s">
        <v>95</v>
      </c>
      <c r="B5" s="131"/>
      <c r="C5" s="131"/>
      <c r="D5" s="131"/>
      <c r="E5" s="131"/>
      <c r="F5" s="131"/>
      <c r="G5" s="132"/>
      <c r="H5" s="131"/>
      <c r="I5" s="131"/>
      <c r="J5" s="133"/>
      <c r="K5" s="131"/>
      <c r="L5" s="131"/>
      <c r="M5" s="131"/>
      <c r="N5" s="131"/>
      <c r="O5" s="131"/>
      <c r="P5" s="134"/>
      <c r="Q5" s="134"/>
      <c r="R5" s="134"/>
    </row>
    <row r="6" spans="1:18" x14ac:dyDescent="0.3">
      <c r="A6" s="135" t="s">
        <v>34</v>
      </c>
      <c r="B6" s="136"/>
      <c r="C6" s="131"/>
      <c r="D6" s="131"/>
      <c r="E6" s="240" t="s">
        <v>358</v>
      </c>
      <c r="F6" s="240"/>
      <c r="G6" s="240"/>
      <c r="H6" s="240"/>
      <c r="I6" s="240"/>
      <c r="J6" s="240"/>
      <c r="K6" s="137" t="s">
        <v>97</v>
      </c>
      <c r="L6" s="131"/>
      <c r="M6" s="131"/>
      <c r="N6" s="131"/>
      <c r="O6" s="131"/>
      <c r="P6" s="134"/>
      <c r="Q6" s="134"/>
      <c r="R6" s="134"/>
    </row>
    <row r="7" spans="1:18" x14ac:dyDescent="0.3">
      <c r="A7" s="136"/>
      <c r="B7" s="136"/>
      <c r="C7" s="131"/>
      <c r="D7" s="131"/>
      <c r="E7" s="131"/>
      <c r="F7" s="138"/>
      <c r="G7" s="138"/>
      <c r="H7" s="138"/>
      <c r="I7" s="138"/>
      <c r="J7" s="138"/>
      <c r="K7" s="131"/>
      <c r="L7" s="131"/>
      <c r="M7" s="131"/>
      <c r="N7" s="131"/>
      <c r="O7" s="131"/>
      <c r="P7" s="134"/>
      <c r="Q7" s="134"/>
      <c r="R7" s="134"/>
    </row>
    <row r="8" spans="1:18" x14ac:dyDescent="0.3">
      <c r="A8" s="136" t="s">
        <v>35</v>
      </c>
      <c r="B8" s="136"/>
      <c r="C8" s="131"/>
      <c r="D8" s="131"/>
      <c r="E8" s="131"/>
      <c r="F8" s="131"/>
      <c r="G8" s="131"/>
      <c r="H8" s="131"/>
      <c r="I8" s="131"/>
      <c r="J8" s="131"/>
      <c r="K8" s="131"/>
      <c r="L8" s="131"/>
      <c r="M8" s="131"/>
      <c r="N8" s="131"/>
      <c r="O8" s="131"/>
      <c r="P8" s="134"/>
      <c r="Q8" s="134"/>
      <c r="R8" s="134"/>
    </row>
    <row r="9" spans="1:18" x14ac:dyDescent="0.3">
      <c r="A9" s="136"/>
      <c r="B9" s="136"/>
      <c r="C9" s="131"/>
      <c r="D9" s="131"/>
      <c r="E9" s="131"/>
      <c r="F9" s="131"/>
      <c r="G9" s="131"/>
      <c r="H9" s="131"/>
      <c r="I9" s="131"/>
      <c r="J9" s="131"/>
      <c r="K9" s="131"/>
      <c r="L9" s="131"/>
      <c r="M9" s="131"/>
      <c r="N9" s="131"/>
      <c r="O9" s="131"/>
      <c r="P9" s="134"/>
      <c r="Q9" s="134"/>
      <c r="R9" s="134"/>
    </row>
    <row r="10" spans="1:18" x14ac:dyDescent="0.3">
      <c r="A10" s="136"/>
      <c r="B10" s="238" t="s">
        <v>119</v>
      </c>
      <c r="C10" s="239"/>
      <c r="D10" s="239"/>
      <c r="E10" s="241" t="str">
        <f>INDEX(comptable,MATCH(E6,ConcNum,0),2)</f>
        <v>01</v>
      </c>
      <c r="F10" s="241"/>
      <c r="G10" s="241"/>
      <c r="H10" s="241"/>
      <c r="I10" s="242"/>
      <c r="J10" s="139"/>
      <c r="K10" s="137"/>
      <c r="L10" s="131"/>
      <c r="M10" s="137"/>
      <c r="N10" s="137"/>
      <c r="O10" s="137"/>
      <c r="P10" s="134"/>
      <c r="Q10" s="134"/>
      <c r="R10" s="134"/>
    </row>
    <row r="11" spans="1:18" x14ac:dyDescent="0.3">
      <c r="A11" s="136"/>
      <c r="B11" s="238" t="s">
        <v>128</v>
      </c>
      <c r="C11" s="239"/>
      <c r="D11" s="239"/>
      <c r="E11" s="241" t="str">
        <f>IF(ISNA(MATCH(TEXT(AgyIdx,"00"),compnumtxt,0)),"INVALID COMPANY NUMBER",INDEX(comptable,MATCH(TEXT(AgyIdx,"00"),compnumtxt,0),3))</f>
        <v>North Carolina General Assembly</v>
      </c>
      <c r="F11" s="241"/>
      <c r="G11" s="241"/>
      <c r="H11" s="241"/>
      <c r="I11" s="242"/>
      <c r="J11" s="139"/>
      <c r="K11" s="251" t="str">
        <f>IF(K10="","",E10&amp;"p.xlsx")</f>
        <v/>
      </c>
      <c r="L11" s="251"/>
      <c r="M11" s="251"/>
      <c r="N11" s="251"/>
      <c r="O11" s="131"/>
      <c r="P11" s="134"/>
      <c r="Q11" s="134"/>
      <c r="R11" s="134"/>
    </row>
    <row r="12" spans="1:18" x14ac:dyDescent="0.3">
      <c r="A12" s="136"/>
      <c r="B12" s="238" t="s">
        <v>47</v>
      </c>
      <c r="C12" s="239"/>
      <c r="D12" s="239"/>
      <c r="E12" s="253"/>
      <c r="F12" s="253"/>
      <c r="G12" s="253"/>
      <c r="H12" s="253"/>
      <c r="I12" s="254"/>
      <c r="J12" s="140"/>
      <c r="K12" s="141" t="str">
        <f>IF(ISBLANK(E12),"Enter preparer name!","")</f>
        <v>Enter preparer name!</v>
      </c>
      <c r="L12" s="142"/>
      <c r="M12" s="142"/>
      <c r="N12" s="142"/>
      <c r="O12" s="142"/>
      <c r="P12" s="134"/>
      <c r="Q12" s="134"/>
      <c r="R12" s="134"/>
    </row>
    <row r="13" spans="1:18" x14ac:dyDescent="0.3">
      <c r="A13" s="136"/>
      <c r="B13" s="143" t="s">
        <v>52</v>
      </c>
      <c r="C13" s="144"/>
      <c r="D13" s="144"/>
      <c r="E13" s="252"/>
      <c r="F13" s="253"/>
      <c r="G13" s="253"/>
      <c r="H13" s="253"/>
      <c r="I13" s="254"/>
      <c r="J13" s="140"/>
      <c r="K13" s="141" t="str">
        <f>IF(ISBLANK(E13),"Enter email address!","")</f>
        <v>Enter email address!</v>
      </c>
      <c r="L13" s="142"/>
      <c r="M13" s="142"/>
      <c r="N13" s="142"/>
      <c r="O13" s="142"/>
      <c r="P13" s="134"/>
      <c r="Q13" s="134"/>
      <c r="R13" s="134"/>
    </row>
    <row r="14" spans="1:18" x14ac:dyDescent="0.3">
      <c r="A14" s="136"/>
      <c r="B14" s="238" t="s">
        <v>48</v>
      </c>
      <c r="C14" s="239"/>
      <c r="D14" s="239"/>
      <c r="E14" s="253"/>
      <c r="F14" s="253"/>
      <c r="G14" s="253"/>
      <c r="H14" s="253"/>
      <c r="I14" s="254"/>
      <c r="J14" s="145"/>
      <c r="K14" s="141" t="str">
        <f>IF(ISBLANK(E14),"Enter preparer phone number, including area code and extension!","")</f>
        <v>Enter preparer phone number, including area code and extension!</v>
      </c>
      <c r="L14" s="146"/>
      <c r="M14" s="142"/>
      <c r="N14" s="142"/>
      <c r="O14" s="142"/>
      <c r="P14" s="134"/>
      <c r="Q14" s="134"/>
      <c r="R14" s="134"/>
    </row>
    <row r="15" spans="1:18" x14ac:dyDescent="0.3">
      <c r="A15" s="136"/>
      <c r="B15" s="136"/>
      <c r="C15" s="131"/>
      <c r="D15" s="131"/>
      <c r="E15" s="147"/>
      <c r="F15" s="131"/>
      <c r="G15" s="131"/>
      <c r="H15" s="131"/>
      <c r="I15" s="131"/>
      <c r="J15" s="142"/>
      <c r="K15" s="142"/>
      <c r="L15" s="142"/>
      <c r="M15" s="142"/>
      <c r="N15" s="142"/>
      <c r="O15" s="142"/>
      <c r="P15" s="134"/>
      <c r="Q15" s="134"/>
      <c r="R15" s="134"/>
    </row>
    <row r="16" spans="1:18" ht="42" x14ac:dyDescent="0.3">
      <c r="A16" s="148" t="s">
        <v>49</v>
      </c>
      <c r="B16" s="149" t="s">
        <v>201</v>
      </c>
      <c r="C16" s="149" t="s">
        <v>200</v>
      </c>
      <c r="D16" s="150"/>
      <c r="E16" s="250" t="s">
        <v>51</v>
      </c>
      <c r="F16" s="250"/>
      <c r="G16" s="250"/>
      <c r="H16" s="250"/>
      <c r="I16" s="250"/>
      <c r="J16" s="250"/>
      <c r="K16" s="250"/>
      <c r="L16" s="250"/>
      <c r="M16" s="250"/>
      <c r="N16" s="250"/>
      <c r="O16" s="250"/>
      <c r="P16" s="151" t="s">
        <v>80</v>
      </c>
    </row>
    <row r="17" spans="1:16" s="29" customFormat="1" x14ac:dyDescent="0.3">
      <c r="A17" s="84">
        <v>550</v>
      </c>
      <c r="B17" s="152"/>
      <c r="C17" s="153" t="s">
        <v>50</v>
      </c>
      <c r="D17" s="154" t="str">
        <f t="shared" ref="D17:D18" si="0">IF(B17="NA","",IF(Q17&lt;&gt;0,"E",""))</f>
        <v/>
      </c>
      <c r="E17" s="255" t="s">
        <v>343</v>
      </c>
      <c r="F17" s="256"/>
      <c r="G17" s="256"/>
      <c r="H17" s="256"/>
      <c r="I17" s="256"/>
      <c r="J17" s="256"/>
      <c r="K17" s="256"/>
      <c r="L17" s="256"/>
      <c r="M17" s="256"/>
      <c r="N17" s="256"/>
      <c r="O17" s="257"/>
      <c r="P17" s="155"/>
    </row>
    <row r="18" spans="1:16" s="29" customFormat="1" x14ac:dyDescent="0.3">
      <c r="A18" s="84">
        <v>555</v>
      </c>
      <c r="B18" s="152"/>
      <c r="C18" s="153" t="s">
        <v>50</v>
      </c>
      <c r="D18" s="154" t="str">
        <f t="shared" si="0"/>
        <v/>
      </c>
      <c r="E18" s="255" t="s">
        <v>344</v>
      </c>
      <c r="F18" s="256"/>
      <c r="G18" s="256"/>
      <c r="H18" s="256"/>
      <c r="I18" s="256"/>
      <c r="J18" s="256"/>
      <c r="K18" s="256"/>
      <c r="L18" s="256"/>
      <c r="M18" s="256"/>
      <c r="N18" s="256"/>
      <c r="O18" s="257"/>
      <c r="P18" s="155"/>
    </row>
    <row r="19" spans="1:16" s="29" customFormat="1" x14ac:dyDescent="0.3">
      <c r="A19" s="84">
        <v>560</v>
      </c>
      <c r="B19" s="152"/>
      <c r="C19" s="153" t="s">
        <v>50</v>
      </c>
      <c r="D19" s="154" t="str">
        <f t="shared" ref="D19" si="1">IF(B19="NA","",IF(Q19&lt;&gt;0,"E",""))</f>
        <v/>
      </c>
      <c r="E19" s="255" t="s">
        <v>371</v>
      </c>
      <c r="F19" s="256"/>
      <c r="G19" s="256"/>
      <c r="H19" s="256"/>
      <c r="I19" s="256"/>
      <c r="J19" s="256"/>
      <c r="K19" s="256"/>
      <c r="L19" s="256"/>
      <c r="M19" s="256"/>
      <c r="N19" s="256"/>
      <c r="O19" s="257"/>
      <c r="P19" s="155"/>
    </row>
    <row r="20" spans="1:16" s="29" customFormat="1" x14ac:dyDescent="0.3">
      <c r="A20" s="86"/>
      <c r="B20" s="87"/>
      <c r="C20" s="91"/>
      <c r="D20" s="88"/>
      <c r="E20" s="89"/>
      <c r="F20" s="89"/>
      <c r="G20" s="89"/>
      <c r="H20" s="89"/>
      <c r="I20" s="89"/>
      <c r="J20" s="89"/>
      <c r="K20" s="89"/>
      <c r="L20" s="89"/>
      <c r="M20" s="89"/>
      <c r="N20" s="89"/>
      <c r="O20" s="89"/>
      <c r="P20" s="90"/>
    </row>
    <row r="21" spans="1:16" x14ac:dyDescent="0.3">
      <c r="A21" s="40" t="s">
        <v>156</v>
      </c>
      <c r="B21" s="25"/>
      <c r="C21" s="25"/>
      <c r="D21" s="25"/>
      <c r="E21" s="25"/>
      <c r="F21" s="30"/>
      <c r="G21" s="30"/>
      <c r="H21" s="25"/>
      <c r="I21" s="249" t="str">
        <f>CONCATENATE(E10," ",E11)</f>
        <v>01 North Carolina General Assembly</v>
      </c>
      <c r="J21" s="249"/>
      <c r="K21" s="249"/>
      <c r="L21" s="249"/>
      <c r="M21" s="249"/>
      <c r="N21" s="249"/>
      <c r="O21" s="249"/>
    </row>
    <row r="22" spans="1:16" s="29" customFormat="1" x14ac:dyDescent="0.3">
      <c r="A22" s="248"/>
      <c r="B22" s="247"/>
      <c r="C22" s="247"/>
      <c r="D22" s="247"/>
      <c r="E22" s="247"/>
      <c r="F22" s="247"/>
      <c r="G22" s="247"/>
      <c r="H22" s="247"/>
      <c r="I22" s="247"/>
      <c r="J22" s="247"/>
      <c r="K22" s="247"/>
      <c r="L22" s="247"/>
      <c r="M22" s="247"/>
      <c r="N22" s="247"/>
      <c r="O22" s="247"/>
      <c r="P22" s="247"/>
    </row>
    <row r="23" spans="1:16" x14ac:dyDescent="0.3">
      <c r="A23" s="246"/>
      <c r="B23" s="247"/>
      <c r="C23" s="247"/>
      <c r="D23" s="247"/>
      <c r="E23" s="247"/>
      <c r="F23" s="247"/>
      <c r="G23" s="247"/>
      <c r="H23" s="247"/>
      <c r="I23" s="247"/>
      <c r="J23" s="247"/>
      <c r="K23" s="247"/>
      <c r="L23" s="247"/>
      <c r="M23" s="247"/>
      <c r="N23" s="247"/>
      <c r="O23" s="247"/>
      <c r="P23" s="247"/>
    </row>
    <row r="27" spans="1:16" x14ac:dyDescent="0.3">
      <c r="F27" s="25"/>
      <c r="G27" s="25"/>
    </row>
    <row r="28" spans="1:16" x14ac:dyDescent="0.3">
      <c r="F28" s="25"/>
      <c r="G28" s="25"/>
    </row>
    <row r="29" spans="1:16" x14ac:dyDescent="0.3">
      <c r="F29" s="25"/>
      <c r="G29" s="25"/>
    </row>
    <row r="30" spans="1:16" x14ac:dyDescent="0.3">
      <c r="F30" s="25"/>
      <c r="G30" s="25"/>
    </row>
    <row r="31" spans="1:16" x14ac:dyDescent="0.3">
      <c r="F31" s="25"/>
      <c r="G31" s="25"/>
    </row>
    <row r="32" spans="1:16" x14ac:dyDescent="0.3">
      <c r="F32" s="25"/>
      <c r="G32" s="25"/>
    </row>
    <row r="1189" spans="1:4" s="25" customFormat="1" x14ac:dyDescent="0.3">
      <c r="A1189" s="31"/>
    </row>
    <row r="1190" spans="1:4" s="25" customFormat="1" x14ac:dyDescent="0.3">
      <c r="A1190" s="31"/>
      <c r="B1190" s="31"/>
      <c r="C1190" s="31"/>
      <c r="D1190" s="31"/>
    </row>
    <row r="1191" spans="1:4" s="25" customFormat="1" x14ac:dyDescent="0.3">
      <c r="A1191" s="31"/>
      <c r="B1191" s="31"/>
      <c r="C1191" s="31"/>
      <c r="D1191" s="31"/>
    </row>
    <row r="1192" spans="1:4" s="25" customFormat="1" x14ac:dyDescent="0.3">
      <c r="A1192" s="31"/>
      <c r="B1192" s="31"/>
      <c r="C1192" s="31"/>
      <c r="D1192" s="31"/>
    </row>
    <row r="1193" spans="1:4" s="25" customFormat="1" x14ac:dyDescent="0.3">
      <c r="A1193" s="31"/>
      <c r="B1193" s="31"/>
      <c r="C1193" s="31"/>
      <c r="D1193" s="31"/>
    </row>
    <row r="1194" spans="1:4" s="25" customFormat="1" x14ac:dyDescent="0.3">
      <c r="A1194" s="31"/>
      <c r="B1194" s="31"/>
      <c r="C1194" s="31"/>
      <c r="D1194" s="31"/>
    </row>
    <row r="1195" spans="1:4" s="25" customFormat="1" x14ac:dyDescent="0.3">
      <c r="A1195" s="31"/>
      <c r="B1195" s="31"/>
      <c r="C1195" s="31"/>
      <c r="D1195" s="31"/>
    </row>
    <row r="1196" spans="1:4" s="25" customFormat="1" x14ac:dyDescent="0.3">
      <c r="A1196" s="31"/>
      <c r="B1196" s="31"/>
      <c r="C1196" s="31"/>
      <c r="D1196" s="31"/>
    </row>
    <row r="1197" spans="1:4" s="25" customFormat="1" x14ac:dyDescent="0.3">
      <c r="A1197" s="31"/>
      <c r="B1197" s="31"/>
      <c r="C1197" s="31"/>
      <c r="D1197" s="31"/>
    </row>
    <row r="1198" spans="1:4" s="25" customFormat="1" x14ac:dyDescent="0.3">
      <c r="A1198" s="31"/>
      <c r="B1198" s="31"/>
      <c r="C1198" s="31"/>
      <c r="D1198" s="31"/>
    </row>
    <row r="1199" spans="1:4" s="25" customFormat="1" x14ac:dyDescent="0.3">
      <c r="A1199" s="31"/>
      <c r="B1199" s="31"/>
      <c r="C1199" s="31"/>
      <c r="D1199" s="31"/>
    </row>
    <row r="1200" spans="1:4" s="25" customFormat="1" x14ac:dyDescent="0.3">
      <c r="A1200" s="31"/>
      <c r="B1200" s="31"/>
      <c r="C1200" s="31"/>
      <c r="D1200" s="31"/>
    </row>
    <row r="1201" spans="1:4" s="25" customFormat="1" x14ac:dyDescent="0.3">
      <c r="A1201" s="31"/>
      <c r="B1201" s="31"/>
      <c r="C1201" s="31"/>
      <c r="D1201" s="31"/>
    </row>
    <row r="1202" spans="1:4" s="25" customFormat="1" x14ac:dyDescent="0.3">
      <c r="A1202" s="31"/>
      <c r="B1202" s="31"/>
      <c r="C1202" s="31"/>
      <c r="D1202" s="31"/>
    </row>
    <row r="1203" spans="1:4" s="25" customFormat="1" x14ac:dyDescent="0.3">
      <c r="A1203" s="31"/>
      <c r="B1203" s="31"/>
      <c r="C1203" s="31"/>
      <c r="D1203" s="31"/>
    </row>
    <row r="1204" spans="1:4" s="25" customFormat="1" x14ac:dyDescent="0.3">
      <c r="A1204" s="31"/>
      <c r="B1204" s="31"/>
      <c r="C1204" s="31"/>
      <c r="D1204" s="31"/>
    </row>
    <row r="1205" spans="1:4" s="25" customFormat="1" x14ac:dyDescent="0.3">
      <c r="A1205" s="31"/>
      <c r="B1205" s="31"/>
      <c r="C1205" s="31"/>
      <c r="D1205" s="31"/>
    </row>
    <row r="1206" spans="1:4" s="25" customFormat="1" x14ac:dyDescent="0.3">
      <c r="A1206" s="31"/>
      <c r="B1206" s="31"/>
      <c r="C1206" s="31"/>
      <c r="D1206" s="31"/>
    </row>
    <row r="1207" spans="1:4" s="25" customFormat="1" x14ac:dyDescent="0.3">
      <c r="A1207" s="31"/>
      <c r="B1207" s="31"/>
      <c r="C1207" s="31"/>
      <c r="D1207" s="31"/>
    </row>
    <row r="1208" spans="1:4" s="25" customFormat="1" x14ac:dyDescent="0.3">
      <c r="A1208" s="31"/>
      <c r="B1208" s="31"/>
      <c r="C1208" s="31"/>
      <c r="D1208" s="31"/>
    </row>
    <row r="1209" spans="1:4" s="25" customFormat="1" x14ac:dyDescent="0.3">
      <c r="A1209" s="31"/>
      <c r="B1209" s="31"/>
      <c r="C1209" s="31"/>
      <c r="D1209" s="31"/>
    </row>
    <row r="1210" spans="1:4" s="25" customFormat="1" x14ac:dyDescent="0.3">
      <c r="A1210" s="31"/>
      <c r="B1210" s="31"/>
      <c r="C1210" s="31"/>
      <c r="D1210" s="31"/>
    </row>
    <row r="1211" spans="1:4" s="25" customFormat="1" x14ac:dyDescent="0.3">
      <c r="A1211" s="31"/>
      <c r="B1211" s="31"/>
      <c r="C1211" s="31"/>
      <c r="D1211" s="31"/>
    </row>
    <row r="1212" spans="1:4" s="25" customFormat="1" x14ac:dyDescent="0.3">
      <c r="A1212" s="31"/>
      <c r="B1212" s="31"/>
      <c r="C1212" s="31"/>
      <c r="D1212" s="31"/>
    </row>
    <row r="1213" spans="1:4" s="25" customFormat="1" x14ac:dyDescent="0.3">
      <c r="A1213" s="31"/>
      <c r="B1213" s="31"/>
      <c r="C1213" s="31"/>
      <c r="D1213" s="31"/>
    </row>
    <row r="1214" spans="1:4" s="25" customFormat="1" x14ac:dyDescent="0.3">
      <c r="A1214" s="31"/>
      <c r="B1214" s="31"/>
      <c r="C1214" s="31"/>
      <c r="D1214" s="31"/>
    </row>
    <row r="1215" spans="1:4" s="25" customFormat="1" x14ac:dyDescent="0.3">
      <c r="A1215" s="31"/>
      <c r="B1215" s="31"/>
      <c r="C1215" s="31"/>
      <c r="D1215" s="31"/>
    </row>
    <row r="1216" spans="1:4" s="25" customFormat="1" x14ac:dyDescent="0.3">
      <c r="A1216" s="31"/>
      <c r="B1216" s="31"/>
      <c r="C1216" s="31"/>
      <c r="D1216" s="31"/>
    </row>
    <row r="1217" spans="1:4" s="25" customFormat="1" x14ac:dyDescent="0.3">
      <c r="A1217" s="31"/>
      <c r="B1217" s="31"/>
      <c r="C1217" s="31"/>
      <c r="D1217" s="31"/>
    </row>
    <row r="1218" spans="1:4" s="25" customFormat="1" x14ac:dyDescent="0.3">
      <c r="A1218" s="31"/>
      <c r="B1218" s="31"/>
      <c r="C1218" s="31"/>
      <c r="D1218" s="31"/>
    </row>
    <row r="1219" spans="1:4" s="25" customFormat="1" x14ac:dyDescent="0.3">
      <c r="A1219" s="31"/>
      <c r="B1219" s="31"/>
      <c r="C1219" s="31"/>
      <c r="D1219" s="31"/>
    </row>
    <row r="1220" spans="1:4" s="25" customFormat="1" x14ac:dyDescent="0.3">
      <c r="A1220" s="31"/>
      <c r="B1220" s="31"/>
      <c r="C1220" s="31"/>
      <c r="D1220" s="31"/>
    </row>
    <row r="1221" spans="1:4" s="25" customFormat="1" x14ac:dyDescent="0.3">
      <c r="A1221" s="31"/>
      <c r="B1221" s="31"/>
      <c r="C1221" s="31"/>
      <c r="D1221" s="31"/>
    </row>
    <row r="1222" spans="1:4" s="25" customFormat="1" x14ac:dyDescent="0.3">
      <c r="A1222" s="31"/>
      <c r="B1222" s="31"/>
      <c r="C1222" s="31"/>
      <c r="D1222" s="31"/>
    </row>
    <row r="1223" spans="1:4" s="25" customFormat="1" x14ac:dyDescent="0.3">
      <c r="A1223" s="31"/>
      <c r="B1223" s="31"/>
      <c r="C1223" s="31"/>
      <c r="D1223" s="31"/>
    </row>
    <row r="1224" spans="1:4" s="25" customFormat="1" x14ac:dyDescent="0.3">
      <c r="A1224" s="31"/>
      <c r="B1224" s="31"/>
      <c r="C1224" s="31"/>
      <c r="D1224" s="31"/>
    </row>
    <row r="1225" spans="1:4" s="25" customFormat="1" x14ac:dyDescent="0.3">
      <c r="A1225" s="31"/>
      <c r="B1225" s="31"/>
      <c r="C1225" s="31"/>
      <c r="D1225" s="31"/>
    </row>
    <row r="1226" spans="1:4" s="25" customFormat="1" x14ac:dyDescent="0.3">
      <c r="A1226" s="31"/>
      <c r="B1226" s="31"/>
      <c r="C1226" s="31"/>
      <c r="D1226" s="31"/>
    </row>
    <row r="1227" spans="1:4" s="25" customFormat="1" x14ac:dyDescent="0.3">
      <c r="A1227" s="31"/>
      <c r="B1227" s="31"/>
      <c r="C1227" s="31"/>
      <c r="D1227" s="31"/>
    </row>
    <row r="1228" spans="1:4" s="25" customFormat="1" x14ac:dyDescent="0.3">
      <c r="A1228" s="31"/>
      <c r="B1228" s="31"/>
      <c r="C1228" s="31"/>
      <c r="D1228" s="31"/>
    </row>
    <row r="1229" spans="1:4" s="25" customFormat="1" x14ac:dyDescent="0.3">
      <c r="A1229" s="31"/>
      <c r="B1229" s="31"/>
      <c r="C1229" s="31"/>
      <c r="D1229" s="31"/>
    </row>
    <row r="1230" spans="1:4" s="25" customFormat="1" x14ac:dyDescent="0.3">
      <c r="A1230" s="31"/>
      <c r="B1230" s="31"/>
      <c r="C1230" s="31"/>
      <c r="D1230" s="31"/>
    </row>
    <row r="1231" spans="1:4" s="25" customFormat="1" x14ac:dyDescent="0.3">
      <c r="A1231" s="31"/>
      <c r="B1231" s="31"/>
      <c r="C1231" s="31"/>
      <c r="D1231" s="31"/>
    </row>
    <row r="1232" spans="1:4" s="25" customFormat="1" x14ac:dyDescent="0.3">
      <c r="A1232" s="31"/>
      <c r="B1232" s="31"/>
      <c r="C1232" s="31"/>
      <c r="D1232" s="31"/>
    </row>
    <row r="1233" spans="1:4" s="25" customFormat="1" x14ac:dyDescent="0.3">
      <c r="A1233" s="31"/>
      <c r="B1233" s="31"/>
      <c r="C1233" s="31"/>
      <c r="D1233" s="31"/>
    </row>
    <row r="1234" spans="1:4" s="25" customFormat="1" x14ac:dyDescent="0.3">
      <c r="A1234" s="31"/>
      <c r="B1234" s="31"/>
      <c r="C1234" s="31"/>
      <c r="D1234" s="31"/>
    </row>
    <row r="1235" spans="1:4" s="25" customFormat="1" x14ac:dyDescent="0.3">
      <c r="A1235" s="31"/>
      <c r="B1235" s="31"/>
      <c r="C1235" s="31"/>
      <c r="D1235" s="31"/>
    </row>
    <row r="1236" spans="1:4" s="25" customFormat="1" x14ac:dyDescent="0.3">
      <c r="A1236" s="31"/>
      <c r="B1236" s="31"/>
      <c r="C1236" s="31"/>
      <c r="D1236" s="31"/>
    </row>
    <row r="1237" spans="1:4" s="25" customFormat="1" x14ac:dyDescent="0.3">
      <c r="A1237" s="31"/>
      <c r="B1237" s="31"/>
      <c r="C1237" s="31"/>
      <c r="D1237" s="31"/>
    </row>
    <row r="1238" spans="1:4" s="25" customFormat="1" x14ac:dyDescent="0.3">
      <c r="A1238" s="31"/>
      <c r="B1238" s="31"/>
      <c r="C1238" s="31"/>
      <c r="D1238" s="31"/>
    </row>
    <row r="1239" spans="1:4" s="25" customFormat="1" x14ac:dyDescent="0.3">
      <c r="A1239" s="31"/>
      <c r="B1239" s="31"/>
      <c r="C1239" s="31"/>
      <c r="D1239" s="31"/>
    </row>
    <row r="1240" spans="1:4" s="25" customFormat="1" x14ac:dyDescent="0.3">
      <c r="A1240" s="31"/>
      <c r="B1240" s="31"/>
      <c r="C1240" s="31"/>
      <c r="D1240" s="31"/>
    </row>
    <row r="1241" spans="1:4" s="25" customFormat="1" x14ac:dyDescent="0.3">
      <c r="A1241" s="31"/>
      <c r="B1241" s="31"/>
      <c r="C1241" s="31"/>
      <c r="D1241" s="31"/>
    </row>
    <row r="1242" spans="1:4" s="25" customFormat="1" x14ac:dyDescent="0.3">
      <c r="A1242" s="31"/>
      <c r="B1242" s="31"/>
      <c r="C1242" s="31"/>
      <c r="D1242" s="31"/>
    </row>
    <row r="1243" spans="1:4" s="25" customFormat="1" x14ac:dyDescent="0.3">
      <c r="A1243" s="31"/>
      <c r="B1243" s="31"/>
      <c r="C1243" s="31"/>
      <c r="D1243" s="31"/>
    </row>
    <row r="1244" spans="1:4" s="25" customFormat="1" x14ac:dyDescent="0.3">
      <c r="A1244" s="31"/>
      <c r="B1244" s="31"/>
      <c r="C1244" s="31"/>
      <c r="D1244" s="31"/>
    </row>
    <row r="1245" spans="1:4" s="25" customFormat="1" x14ac:dyDescent="0.3">
      <c r="A1245" s="31"/>
      <c r="B1245" s="31"/>
      <c r="C1245" s="31"/>
      <c r="D1245" s="31"/>
    </row>
    <row r="1246" spans="1:4" s="25" customFormat="1" x14ac:dyDescent="0.3">
      <c r="A1246" s="31"/>
      <c r="B1246" s="31"/>
      <c r="C1246" s="31"/>
      <c r="D1246" s="31"/>
    </row>
    <row r="1247" spans="1:4" s="25" customFormat="1" x14ac:dyDescent="0.3">
      <c r="A1247" s="31"/>
      <c r="B1247" s="31"/>
      <c r="C1247" s="31"/>
      <c r="D1247" s="31"/>
    </row>
    <row r="1248" spans="1:4" s="25" customFormat="1" x14ac:dyDescent="0.3">
      <c r="A1248" s="31"/>
      <c r="B1248" s="31"/>
      <c r="C1248" s="31"/>
      <c r="D1248" s="31"/>
    </row>
    <row r="1249" spans="1:4" s="25" customFormat="1" x14ac:dyDescent="0.3">
      <c r="A1249" s="31"/>
      <c r="B1249" s="31"/>
      <c r="C1249" s="31"/>
      <c r="D1249" s="31"/>
    </row>
    <row r="1250" spans="1:4" s="25" customFormat="1" x14ac:dyDescent="0.3">
      <c r="A1250" s="31"/>
      <c r="B1250" s="31"/>
      <c r="C1250" s="31"/>
      <c r="D1250" s="31"/>
    </row>
    <row r="1251" spans="1:4" s="25" customFormat="1" x14ac:dyDescent="0.3">
      <c r="A1251" s="31"/>
      <c r="B1251" s="31"/>
      <c r="C1251" s="31"/>
      <c r="D1251" s="31"/>
    </row>
    <row r="1252" spans="1:4" s="25" customFormat="1" x14ac:dyDescent="0.3">
      <c r="A1252" s="31"/>
      <c r="B1252" s="31"/>
      <c r="C1252" s="31"/>
      <c r="D1252" s="31"/>
    </row>
    <row r="1253" spans="1:4" s="25" customFormat="1" x14ac:dyDescent="0.3">
      <c r="A1253" s="31"/>
      <c r="B1253" s="31"/>
      <c r="C1253" s="31"/>
      <c r="D1253" s="31"/>
    </row>
    <row r="1254" spans="1:4" s="25" customFormat="1" x14ac:dyDescent="0.3">
      <c r="A1254" s="31"/>
      <c r="B1254" s="31"/>
      <c r="C1254" s="31"/>
      <c r="D1254" s="31"/>
    </row>
    <row r="1255" spans="1:4" s="25" customFormat="1" x14ac:dyDescent="0.3">
      <c r="A1255" s="31"/>
      <c r="B1255" s="31"/>
      <c r="C1255" s="31"/>
      <c r="D1255" s="31"/>
    </row>
    <row r="1256" spans="1:4" x14ac:dyDescent="0.3">
      <c r="B1256" s="32"/>
      <c r="C1256" s="32"/>
      <c r="D1256" s="32"/>
    </row>
    <row r="1257" spans="1:4" x14ac:dyDescent="0.3">
      <c r="B1257" s="32"/>
      <c r="C1257" s="32"/>
      <c r="D1257" s="32"/>
    </row>
    <row r="1258" spans="1:4" x14ac:dyDescent="0.3">
      <c r="B1258" s="32"/>
      <c r="C1258" s="32"/>
      <c r="D1258" s="32"/>
    </row>
    <row r="1259" spans="1:4" x14ac:dyDescent="0.3">
      <c r="B1259" s="32"/>
      <c r="C1259" s="32"/>
      <c r="D1259" s="32"/>
    </row>
    <row r="1260" spans="1:4" x14ac:dyDescent="0.3">
      <c r="B1260" s="32"/>
      <c r="C1260" s="32"/>
      <c r="D1260" s="32"/>
    </row>
    <row r="1261" spans="1:4" x14ac:dyDescent="0.3">
      <c r="B1261" s="32"/>
      <c r="C1261" s="32"/>
      <c r="D1261" s="32"/>
    </row>
    <row r="1262" spans="1:4" x14ac:dyDescent="0.3">
      <c r="B1262" s="32"/>
      <c r="C1262" s="32"/>
      <c r="D1262" s="32"/>
    </row>
    <row r="1263" spans="1:4" x14ac:dyDescent="0.3">
      <c r="B1263" s="32"/>
      <c r="C1263" s="32"/>
      <c r="D1263" s="32"/>
    </row>
    <row r="1264" spans="1:4" x14ac:dyDescent="0.3">
      <c r="B1264" s="32"/>
      <c r="C1264" s="32"/>
      <c r="D1264" s="32"/>
    </row>
    <row r="1265" spans="2:4" x14ac:dyDescent="0.3">
      <c r="B1265" s="32"/>
      <c r="C1265" s="32"/>
      <c r="D1265" s="32"/>
    </row>
    <row r="1266" spans="2:4" x14ac:dyDescent="0.3">
      <c r="B1266" s="32"/>
      <c r="C1266" s="32"/>
      <c r="D1266" s="32"/>
    </row>
    <row r="1267" spans="2:4" x14ac:dyDescent="0.3">
      <c r="B1267" s="32"/>
      <c r="C1267" s="32"/>
      <c r="D1267" s="32"/>
    </row>
    <row r="1268" spans="2:4" x14ac:dyDescent="0.3">
      <c r="B1268" s="32"/>
      <c r="C1268" s="32"/>
      <c r="D1268" s="32"/>
    </row>
    <row r="1269" spans="2:4" x14ac:dyDescent="0.3">
      <c r="B1269" s="32"/>
      <c r="C1269" s="32"/>
      <c r="D1269" s="32"/>
    </row>
    <row r="1270" spans="2:4" x14ac:dyDescent="0.3">
      <c r="B1270" s="32"/>
      <c r="C1270" s="32"/>
      <c r="D1270" s="32"/>
    </row>
    <row r="1271" spans="2:4" x14ac:dyDescent="0.3">
      <c r="B1271" s="32"/>
      <c r="C1271" s="32"/>
      <c r="D1271" s="32"/>
    </row>
    <row r="1272" spans="2:4" x14ac:dyDescent="0.3">
      <c r="B1272" s="32"/>
      <c r="C1272" s="32"/>
      <c r="D1272" s="32"/>
    </row>
    <row r="1273" spans="2:4" x14ac:dyDescent="0.3">
      <c r="B1273" s="32"/>
      <c r="C1273" s="32"/>
      <c r="D1273" s="32"/>
    </row>
    <row r="1274" spans="2:4" x14ac:dyDescent="0.3">
      <c r="B1274" s="32"/>
      <c r="C1274" s="32"/>
      <c r="D1274" s="32"/>
    </row>
    <row r="1275" spans="2:4" x14ac:dyDescent="0.3">
      <c r="B1275" s="32"/>
      <c r="C1275" s="32"/>
      <c r="D1275" s="32"/>
    </row>
    <row r="1276" spans="2:4" x14ac:dyDescent="0.3">
      <c r="B1276" s="32"/>
      <c r="C1276" s="32"/>
      <c r="D1276" s="32"/>
    </row>
    <row r="1277" spans="2:4" x14ac:dyDescent="0.3">
      <c r="B1277" s="32"/>
      <c r="C1277" s="32"/>
      <c r="D1277" s="32"/>
    </row>
    <row r="1278" spans="2:4" x14ac:dyDescent="0.3">
      <c r="B1278" s="32"/>
      <c r="C1278" s="32"/>
      <c r="D1278" s="32"/>
    </row>
    <row r="1279" spans="2:4" x14ac:dyDescent="0.3">
      <c r="B1279" s="32"/>
      <c r="C1279" s="32"/>
      <c r="D1279" s="32"/>
    </row>
    <row r="1280" spans="2:4" x14ac:dyDescent="0.3">
      <c r="B1280" s="32"/>
      <c r="C1280" s="32"/>
      <c r="D1280" s="32"/>
    </row>
    <row r="1281" spans="2:4" x14ac:dyDescent="0.3">
      <c r="B1281" s="32"/>
      <c r="C1281" s="32"/>
      <c r="D1281" s="32"/>
    </row>
    <row r="1282" spans="2:4" x14ac:dyDescent="0.3">
      <c r="B1282" s="32"/>
      <c r="C1282" s="32"/>
      <c r="D1282" s="32"/>
    </row>
    <row r="1283" spans="2:4" x14ac:dyDescent="0.3">
      <c r="B1283" s="32"/>
      <c r="C1283" s="32"/>
      <c r="D1283" s="32"/>
    </row>
    <row r="1284" spans="2:4" x14ac:dyDescent="0.3">
      <c r="B1284" s="32"/>
      <c r="C1284" s="32"/>
      <c r="D1284" s="32"/>
    </row>
    <row r="1285" spans="2:4" x14ac:dyDescent="0.3">
      <c r="B1285" s="32"/>
      <c r="C1285" s="32"/>
      <c r="D1285" s="32"/>
    </row>
    <row r="1286" spans="2:4" x14ac:dyDescent="0.3">
      <c r="B1286" s="32"/>
      <c r="C1286" s="32"/>
      <c r="D1286" s="32"/>
    </row>
    <row r="1287" spans="2:4" x14ac:dyDescent="0.3">
      <c r="B1287" s="32"/>
      <c r="C1287" s="32"/>
      <c r="D1287" s="32"/>
    </row>
    <row r="1288" spans="2:4" x14ac:dyDescent="0.3">
      <c r="B1288" s="32"/>
      <c r="C1288" s="32"/>
      <c r="D1288" s="32"/>
    </row>
    <row r="1289" spans="2:4" x14ac:dyDescent="0.3">
      <c r="B1289" s="32"/>
      <c r="C1289" s="32"/>
      <c r="D1289" s="32"/>
    </row>
    <row r="1290" spans="2:4" x14ac:dyDescent="0.3">
      <c r="B1290" s="32"/>
      <c r="C1290" s="32"/>
      <c r="D1290" s="32"/>
    </row>
    <row r="1291" spans="2:4" x14ac:dyDescent="0.3">
      <c r="B1291" s="32"/>
      <c r="C1291" s="32"/>
      <c r="D1291" s="32"/>
    </row>
    <row r="1292" spans="2:4" x14ac:dyDescent="0.3">
      <c r="B1292" s="32"/>
      <c r="C1292" s="32"/>
      <c r="D1292" s="32"/>
    </row>
    <row r="1293" spans="2:4" x14ac:dyDescent="0.3">
      <c r="B1293" s="32"/>
      <c r="C1293" s="32"/>
      <c r="D1293" s="32"/>
    </row>
    <row r="1294" spans="2:4" x14ac:dyDescent="0.3">
      <c r="B1294" s="32"/>
      <c r="C1294" s="32"/>
      <c r="D1294" s="32"/>
    </row>
    <row r="1295" spans="2:4" x14ac:dyDescent="0.3">
      <c r="B1295" s="32"/>
      <c r="C1295" s="32"/>
      <c r="D1295" s="32"/>
    </row>
    <row r="1296" spans="2:4" x14ac:dyDescent="0.3">
      <c r="B1296" s="32"/>
      <c r="C1296" s="32"/>
      <c r="D1296" s="32"/>
    </row>
    <row r="1297" spans="2:4" x14ac:dyDescent="0.3">
      <c r="B1297" s="32"/>
      <c r="C1297" s="32"/>
      <c r="D1297" s="32"/>
    </row>
    <row r="1298" spans="2:4" x14ac:dyDescent="0.3">
      <c r="B1298" s="32"/>
      <c r="C1298" s="32"/>
      <c r="D1298" s="32"/>
    </row>
    <row r="1299" spans="2:4" x14ac:dyDescent="0.3">
      <c r="B1299" s="32"/>
      <c r="C1299" s="32"/>
      <c r="D1299" s="32"/>
    </row>
    <row r="1300" spans="2:4" x14ac:dyDescent="0.3">
      <c r="B1300" s="32"/>
      <c r="C1300" s="32"/>
      <c r="D1300" s="32"/>
    </row>
    <row r="1301" spans="2:4" x14ac:dyDescent="0.3">
      <c r="B1301" s="32"/>
      <c r="C1301" s="32"/>
      <c r="D1301" s="32"/>
    </row>
    <row r="1302" spans="2:4" x14ac:dyDescent="0.3">
      <c r="B1302" s="32"/>
      <c r="C1302" s="32"/>
      <c r="D1302" s="32"/>
    </row>
    <row r="1303" spans="2:4" x14ac:dyDescent="0.3">
      <c r="B1303" s="32"/>
      <c r="C1303" s="32"/>
      <c r="D1303" s="32"/>
    </row>
    <row r="1304" spans="2:4" x14ac:dyDescent="0.3">
      <c r="B1304" s="32"/>
      <c r="C1304" s="32"/>
      <c r="D1304" s="32"/>
    </row>
    <row r="1305" spans="2:4" x14ac:dyDescent="0.3">
      <c r="B1305" s="32"/>
      <c r="C1305" s="32"/>
      <c r="D1305" s="32"/>
    </row>
    <row r="1306" spans="2:4" x14ac:dyDescent="0.3">
      <c r="B1306" s="32"/>
      <c r="C1306" s="32"/>
      <c r="D1306" s="32"/>
    </row>
    <row r="1307" spans="2:4" x14ac:dyDescent="0.3">
      <c r="B1307" s="32"/>
      <c r="C1307" s="32"/>
      <c r="D1307" s="32"/>
    </row>
    <row r="1308" spans="2:4" x14ac:dyDescent="0.3">
      <c r="B1308" s="32"/>
      <c r="C1308" s="32"/>
      <c r="D1308" s="32"/>
    </row>
    <row r="1309" spans="2:4" x14ac:dyDescent="0.3">
      <c r="B1309" s="32"/>
      <c r="C1309" s="32"/>
      <c r="D1309" s="32"/>
    </row>
    <row r="1310" spans="2:4" x14ac:dyDescent="0.3">
      <c r="B1310" s="32"/>
      <c r="C1310" s="32"/>
      <c r="D1310" s="32"/>
    </row>
    <row r="1311" spans="2:4" x14ac:dyDescent="0.3">
      <c r="B1311" s="32"/>
      <c r="C1311" s="32"/>
      <c r="D1311" s="32"/>
    </row>
    <row r="1312" spans="2:4" x14ac:dyDescent="0.3">
      <c r="B1312" s="32"/>
      <c r="C1312" s="32"/>
      <c r="D1312" s="32"/>
    </row>
    <row r="1313" spans="2:4" x14ac:dyDescent="0.3">
      <c r="B1313" s="32"/>
      <c r="C1313" s="32"/>
      <c r="D1313" s="32"/>
    </row>
    <row r="1314" spans="2:4" x14ac:dyDescent="0.3">
      <c r="B1314" s="32"/>
      <c r="C1314" s="32"/>
      <c r="D1314" s="32"/>
    </row>
    <row r="1315" spans="2:4" x14ac:dyDescent="0.3">
      <c r="B1315" s="32"/>
      <c r="C1315" s="32"/>
      <c r="D1315" s="32"/>
    </row>
    <row r="1316" spans="2:4" x14ac:dyDescent="0.3">
      <c r="B1316" s="32"/>
      <c r="C1316" s="32"/>
      <c r="D1316" s="32"/>
    </row>
    <row r="1317" spans="2:4" x14ac:dyDescent="0.3">
      <c r="B1317" s="32"/>
      <c r="C1317" s="32"/>
      <c r="D1317" s="32"/>
    </row>
    <row r="1318" spans="2:4" x14ac:dyDescent="0.3">
      <c r="B1318" s="32"/>
      <c r="C1318" s="32"/>
      <c r="D1318" s="32"/>
    </row>
    <row r="1319" spans="2:4" x14ac:dyDescent="0.3">
      <c r="B1319" s="32"/>
      <c r="C1319" s="32"/>
      <c r="D1319" s="32"/>
    </row>
    <row r="1320" spans="2:4" x14ac:dyDescent="0.3">
      <c r="B1320" s="32"/>
      <c r="C1320" s="32"/>
      <c r="D1320" s="32"/>
    </row>
    <row r="1321" spans="2:4" x14ac:dyDescent="0.3">
      <c r="B1321" s="32"/>
      <c r="C1321" s="32"/>
      <c r="D1321" s="32"/>
    </row>
    <row r="1322" spans="2:4" x14ac:dyDescent="0.3">
      <c r="B1322" s="32"/>
      <c r="C1322" s="32"/>
      <c r="D1322" s="32"/>
    </row>
    <row r="1323" spans="2:4" x14ac:dyDescent="0.3">
      <c r="B1323" s="32"/>
      <c r="C1323" s="32"/>
      <c r="D1323" s="32"/>
    </row>
    <row r="1324" spans="2:4" x14ac:dyDescent="0.3">
      <c r="B1324" s="32"/>
      <c r="C1324" s="32"/>
      <c r="D1324" s="32"/>
    </row>
    <row r="1325" spans="2:4" x14ac:dyDescent="0.3">
      <c r="B1325" s="32"/>
      <c r="C1325" s="32"/>
      <c r="D1325" s="32"/>
    </row>
    <row r="1326" spans="2:4" x14ac:dyDescent="0.3">
      <c r="B1326" s="32"/>
      <c r="C1326" s="32"/>
      <c r="D1326" s="32"/>
    </row>
    <row r="1327" spans="2:4" x14ac:dyDescent="0.3">
      <c r="B1327" s="32"/>
      <c r="C1327" s="32"/>
      <c r="D1327" s="32"/>
    </row>
    <row r="1328" spans="2:4" x14ac:dyDescent="0.3">
      <c r="B1328" s="32"/>
      <c r="C1328" s="32"/>
      <c r="D1328" s="32"/>
    </row>
    <row r="1329" spans="2:4" x14ac:dyDescent="0.3">
      <c r="B1329" s="32"/>
      <c r="C1329" s="32"/>
      <c r="D1329" s="32"/>
    </row>
    <row r="1330" spans="2:4" x14ac:dyDescent="0.3">
      <c r="B1330" s="32"/>
      <c r="C1330" s="32"/>
      <c r="D1330" s="32"/>
    </row>
    <row r="1331" spans="2:4" x14ac:dyDescent="0.3">
      <c r="B1331" s="32"/>
      <c r="C1331" s="32"/>
      <c r="D1331" s="32"/>
    </row>
    <row r="1332" spans="2:4" x14ac:dyDescent="0.3">
      <c r="B1332" s="32"/>
      <c r="C1332" s="32"/>
      <c r="D1332" s="32"/>
    </row>
    <row r="1333" spans="2:4" x14ac:dyDescent="0.3">
      <c r="B1333" s="32"/>
      <c r="C1333" s="32"/>
      <c r="D1333" s="32"/>
    </row>
    <row r="1334" spans="2:4" x14ac:dyDescent="0.3">
      <c r="B1334" s="32"/>
      <c r="C1334" s="32"/>
      <c r="D1334" s="32"/>
    </row>
    <row r="1335" spans="2:4" x14ac:dyDescent="0.3">
      <c r="B1335" s="32"/>
      <c r="C1335" s="32"/>
      <c r="D1335" s="32"/>
    </row>
    <row r="1336" spans="2:4" x14ac:dyDescent="0.3">
      <c r="B1336" s="32"/>
      <c r="C1336" s="32"/>
      <c r="D1336" s="32"/>
    </row>
    <row r="1337" spans="2:4" x14ac:dyDescent="0.3">
      <c r="B1337" s="32"/>
      <c r="C1337" s="32"/>
      <c r="D1337" s="32"/>
    </row>
    <row r="1338" spans="2:4" x14ac:dyDescent="0.3">
      <c r="B1338" s="32"/>
      <c r="C1338" s="32"/>
      <c r="D1338" s="32"/>
    </row>
    <row r="1339" spans="2:4" x14ac:dyDescent="0.3">
      <c r="B1339" s="32"/>
      <c r="C1339" s="32"/>
      <c r="D1339" s="32"/>
    </row>
    <row r="1340" spans="2:4" x14ac:dyDescent="0.3">
      <c r="B1340" s="32"/>
      <c r="C1340" s="32"/>
      <c r="D1340" s="32"/>
    </row>
    <row r="1341" spans="2:4" x14ac:dyDescent="0.3">
      <c r="B1341" s="32"/>
      <c r="C1341" s="32"/>
      <c r="D1341" s="32"/>
    </row>
    <row r="1342" spans="2:4" x14ac:dyDescent="0.3">
      <c r="B1342" s="32"/>
      <c r="C1342" s="32"/>
      <c r="D1342" s="32"/>
    </row>
    <row r="1343" spans="2:4" x14ac:dyDescent="0.3">
      <c r="B1343" s="32"/>
      <c r="C1343" s="32"/>
      <c r="D1343" s="32"/>
    </row>
    <row r="1344" spans="2:4" x14ac:dyDescent="0.3">
      <c r="B1344" s="32"/>
      <c r="C1344" s="32"/>
      <c r="D1344" s="32"/>
    </row>
    <row r="1345" spans="2:4" x14ac:dyDescent="0.3">
      <c r="B1345" s="32"/>
      <c r="C1345" s="32"/>
      <c r="D1345" s="32"/>
    </row>
  </sheetData>
  <customSheetViews>
    <customSheetView guid="{B08879A4-635B-4C39-9937-AC7883D562FC}" showPageBreaks="1" showGridLines="0" fitToPage="1" printArea="1" hiddenColumns="1">
      <pane ySplit="4" topLeftCell="A5" activePane="bottomLeft" state="frozen"/>
      <selection pane="bottomLeft" sqref="A1:O1"/>
      <pageMargins left="0.6" right="0.6" top="0.5" bottom="0.5" header="0.3" footer="0.3"/>
      <pageSetup scale="68" fitToHeight="2" orientation="portrait" r:id="rId1"/>
    </customSheetView>
    <customSheetView guid="{1250FD07-FF56-4A9D-AF9E-C27124A7EBE9}" showGridLines="0" fitToPage="1" hiddenRows="1" showRuler="0">
      <selection sqref="A1:J1"/>
      <pageMargins left="0.75" right="0.5" top="0.5" bottom="0.5" header="0.5" footer="0.5"/>
      <pageSetup scale="80" fitToHeight="2" orientation="portrait" r:id="rId2"/>
      <headerFooter alignWithMargins="0"/>
    </customSheetView>
    <customSheetView guid="{BEA4BE86-04D1-4C96-9358-7A260B9D2B2D}" showGridLines="0" fitToPage="1" hiddenRows="1" showRuler="0">
      <selection sqref="A1:J1"/>
      <pageMargins left="0.75" right="0.5" top="0.5" bottom="0.5" header="0.5" footer="0.5"/>
      <pageSetup scale="80" fitToHeight="2" orientation="portrait" r:id="rId3"/>
      <headerFooter alignWithMargins="0"/>
    </customSheetView>
    <customSheetView guid="{9FCFC836-1CA5-48BF-958D-24D2EA94B219}" showGridLines="0" fitToPage="1" hiddenColumns="1">
      <pane ySplit="4" topLeftCell="A5" activePane="bottomLeft" state="frozen"/>
      <selection pane="bottomLeft" sqref="A1:O1"/>
      <pageMargins left="0.6" right="0.6" top="0.5" bottom="0.5" header="0.3" footer="0.3"/>
      <pageSetup scale="69" fitToHeight="2" orientation="portrait" r:id="rId4"/>
    </customSheetView>
  </customSheetViews>
  <mergeCells count="22">
    <mergeCell ref="A23:P23"/>
    <mergeCell ref="A22:P22"/>
    <mergeCell ref="I21:O21"/>
    <mergeCell ref="E16:O16"/>
    <mergeCell ref="K11:N11"/>
    <mergeCell ref="E13:I13"/>
    <mergeCell ref="B12:D12"/>
    <mergeCell ref="E12:I12"/>
    <mergeCell ref="B11:D11"/>
    <mergeCell ref="B14:D14"/>
    <mergeCell ref="E11:I11"/>
    <mergeCell ref="E14:I14"/>
    <mergeCell ref="E18:O18"/>
    <mergeCell ref="E17:O17"/>
    <mergeCell ref="E19:O19"/>
    <mergeCell ref="A1:O1"/>
    <mergeCell ref="A2:O2"/>
    <mergeCell ref="A3:O3"/>
    <mergeCell ref="B10:D10"/>
    <mergeCell ref="E6:J6"/>
    <mergeCell ref="E10:I10"/>
    <mergeCell ref="L4:O4"/>
  </mergeCells>
  <phoneticPr fontId="11" type="noConversion"/>
  <conditionalFormatting sqref="E12:E14 F12:I12 F14:I14">
    <cfRule type="expression" dxfId="6" priority="1" stopIfTrue="1">
      <formula>ISBLANK(E12)</formula>
    </cfRule>
  </conditionalFormatting>
  <dataValidations count="2">
    <dataValidation type="list" allowBlank="1" showInputMessage="1" showErrorMessage="1" sqref="F7:J7 E6:J6" xr:uid="{00000000-0002-0000-0200-000000000000}">
      <formula1>ConcNum</formula1>
    </dataValidation>
    <dataValidation type="textLength" operator="equal" allowBlank="1" showInputMessage="1" showErrorMessage="1" errorTitle="Input Error!" error="Leave blank or enter NA." prompt="Leave blank or enter NA." sqref="B17:C20" xr:uid="{00000000-0002-0000-0200-000001000000}">
      <formula1>2</formula1>
    </dataValidation>
  </dataValidations>
  <hyperlinks>
    <hyperlink ref="A18" location="'555'!Print_Area" display="'555'!Print_Area" xr:uid="{00000000-0004-0000-0200-000000000000}"/>
    <hyperlink ref="E18:L18" location="'565'!A1" display="Schedule of Interinstitutional Transfers" xr:uid="{00000000-0004-0000-0200-000001000000}"/>
    <hyperlink ref="A17" location="'550'!Print_Area" display="'550'!Print_Area" xr:uid="{00000000-0004-0000-0200-000002000000}"/>
    <hyperlink ref="E17:L17" location="'535'!A1" display="Schedule of Advances" xr:uid="{00000000-0004-0000-0200-000003000000}"/>
    <hyperlink ref="E17:O17" location="'550'!Print_Area" display="Schedule of Advances" xr:uid="{00000000-0004-0000-0200-000004000000}"/>
    <hyperlink ref="E18:O18" location="'555'!Print_Area" display="Schedule of Interinstitutional Transfers" xr:uid="{00000000-0004-0000-0200-000005000000}"/>
    <hyperlink ref="A19" location="'560'!Print_Area" display="'560'!Print_Area" xr:uid="{00000000-0004-0000-0200-000006000000}"/>
    <hyperlink ref="E19:L19" location="'565'!A1" display="Schedule of Interinstitutional Transfers" xr:uid="{00000000-0004-0000-0200-000007000000}"/>
    <hyperlink ref="E19:O19" location="'560'!Print_Area" display="Schedule of Agency Nonroutine Transfers" xr:uid="{00000000-0004-0000-0200-000008000000}"/>
  </hyperlinks>
  <pageMargins left="0.6" right="0.6" top="0.5" bottom="0.5" header="0.3" footer="0.3"/>
  <pageSetup scale="75" fitToHeight="2" orientation="portrait" r:id="rId5"/>
  <headerFooter>
    <oddFooter>&amp;L&amp;D &amp;T&amp;R&amp;A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2">
    <tabColor rgb="FFFFFF00"/>
  </sheetPr>
  <dimension ref="A1:D64"/>
  <sheetViews>
    <sheetView workbookViewId="0">
      <selection activeCell="C22" sqref="C22"/>
    </sheetView>
  </sheetViews>
  <sheetFormatPr defaultRowHeight="13.2" x14ac:dyDescent="0.25"/>
  <cols>
    <col min="1" max="1" width="42.5546875" bestFit="1" customWidth="1"/>
    <col min="3" max="3" width="47.109375" bestFit="1" customWidth="1"/>
    <col min="4" max="4" width="14" bestFit="1" customWidth="1"/>
  </cols>
  <sheetData>
    <row r="1" spans="1:4" ht="15.6" x14ac:dyDescent="0.3">
      <c r="B1" s="18" t="s">
        <v>98</v>
      </c>
      <c r="C1" s="37" t="s">
        <v>127</v>
      </c>
      <c r="D1" s="17"/>
    </row>
    <row r="2" spans="1:4" ht="31.2" x14ac:dyDescent="0.3">
      <c r="B2" s="19" t="s">
        <v>172</v>
      </c>
      <c r="C2" s="20" t="s">
        <v>275</v>
      </c>
      <c r="D2" s="21" t="s">
        <v>173</v>
      </c>
    </row>
    <row r="3" spans="1:4" ht="15.6" x14ac:dyDescent="0.3">
      <c r="A3" t="str">
        <f>CONCATENATE(B3," ",C3)</f>
        <v>01 North Carolina General Assembly</v>
      </c>
      <c r="B3" s="5" t="s">
        <v>231</v>
      </c>
      <c r="C3" s="4" t="s">
        <v>37</v>
      </c>
      <c r="D3" s="4" t="s">
        <v>121</v>
      </c>
    </row>
    <row r="4" spans="1:4" ht="15.6" x14ac:dyDescent="0.3">
      <c r="A4" t="str">
        <f t="shared" ref="A4:A64" si="0">CONCATENATE(B4," ",C4)</f>
        <v>02 Administrative Office of the Courts</v>
      </c>
      <c r="B4" s="5" t="s">
        <v>232</v>
      </c>
      <c r="C4" s="4" t="s">
        <v>150</v>
      </c>
      <c r="D4" s="4" t="s">
        <v>121</v>
      </c>
    </row>
    <row r="5" spans="1:4" ht="15.6" x14ac:dyDescent="0.3">
      <c r="A5" t="str">
        <f t="shared" si="0"/>
        <v>03 Office of the Governor</v>
      </c>
      <c r="B5" s="5" t="s">
        <v>137</v>
      </c>
      <c r="C5" s="4" t="s">
        <v>151</v>
      </c>
      <c r="D5" s="4" t="s">
        <v>121</v>
      </c>
    </row>
    <row r="6" spans="1:4" ht="15.6" x14ac:dyDescent="0.3">
      <c r="A6" t="str">
        <f t="shared" si="0"/>
        <v>04 Office of Lieutenant Governor</v>
      </c>
      <c r="B6" s="5" t="s">
        <v>233</v>
      </c>
      <c r="C6" s="4" t="s">
        <v>152</v>
      </c>
      <c r="D6" s="4" t="s">
        <v>121</v>
      </c>
    </row>
    <row r="7" spans="1:4" ht="15.6" x14ac:dyDescent="0.3">
      <c r="A7" t="str">
        <f t="shared" si="0"/>
        <v>05 Office of the Secretary of State</v>
      </c>
      <c r="B7" s="5" t="s">
        <v>234</v>
      </c>
      <c r="C7" s="4" t="s">
        <v>38</v>
      </c>
      <c r="D7" s="4" t="s">
        <v>121</v>
      </c>
    </row>
    <row r="8" spans="1:4" ht="15.6" x14ac:dyDescent="0.3">
      <c r="A8" t="str">
        <f t="shared" si="0"/>
        <v>06 Office of the State Auditor</v>
      </c>
      <c r="B8" s="5" t="s">
        <v>235</v>
      </c>
      <c r="C8" s="4" t="s">
        <v>36</v>
      </c>
      <c r="D8" s="4" t="s">
        <v>121</v>
      </c>
    </row>
    <row r="9" spans="1:4" ht="15.6" x14ac:dyDescent="0.3">
      <c r="A9" t="str">
        <f t="shared" si="0"/>
        <v xml:space="preserve">07 Department of the State Treasurer </v>
      </c>
      <c r="B9" s="5" t="s">
        <v>236</v>
      </c>
      <c r="C9" s="4" t="s">
        <v>5</v>
      </c>
      <c r="D9" s="4" t="s">
        <v>121</v>
      </c>
    </row>
    <row r="10" spans="1:4" ht="15.6" x14ac:dyDescent="0.3">
      <c r="A10" t="str">
        <f t="shared" si="0"/>
        <v xml:space="preserve">08 Department of Public Instruction </v>
      </c>
      <c r="B10" s="5" t="s">
        <v>237</v>
      </c>
      <c r="C10" s="4" t="s">
        <v>114</v>
      </c>
      <c r="D10" s="4" t="s">
        <v>121</v>
      </c>
    </row>
    <row r="11" spans="1:4" ht="15.6" x14ac:dyDescent="0.3">
      <c r="A11" t="str">
        <f t="shared" si="0"/>
        <v xml:space="preserve">09 Department of Justice </v>
      </c>
      <c r="B11" s="5" t="s">
        <v>238</v>
      </c>
      <c r="C11" s="4" t="s">
        <v>42</v>
      </c>
      <c r="D11" s="4" t="s">
        <v>121</v>
      </c>
    </row>
    <row r="12" spans="1:4" ht="15.6" x14ac:dyDescent="0.3">
      <c r="A12" t="str">
        <f t="shared" si="0"/>
        <v>10 Department of Agriculture</v>
      </c>
      <c r="B12" s="5" t="s">
        <v>239</v>
      </c>
      <c r="C12" s="4" t="s">
        <v>43</v>
      </c>
      <c r="D12" s="4" t="s">
        <v>121</v>
      </c>
    </row>
    <row r="13" spans="1:4" ht="15.6" x14ac:dyDescent="0.3">
      <c r="A13" t="str">
        <f t="shared" si="0"/>
        <v>11 Department of Labor</v>
      </c>
      <c r="B13" s="5" t="s">
        <v>240</v>
      </c>
      <c r="C13" s="4" t="s">
        <v>44</v>
      </c>
      <c r="D13" s="4" t="s">
        <v>121</v>
      </c>
    </row>
    <row r="14" spans="1:4" ht="15.6" x14ac:dyDescent="0.3">
      <c r="A14" t="str">
        <f t="shared" si="0"/>
        <v xml:space="preserve">12 Department of Insurance </v>
      </c>
      <c r="B14" s="5" t="s">
        <v>241</v>
      </c>
      <c r="C14" s="4" t="s">
        <v>45</v>
      </c>
      <c r="D14" s="4" t="s">
        <v>121</v>
      </c>
    </row>
    <row r="15" spans="1:4" ht="15.6" x14ac:dyDescent="0.3">
      <c r="A15" t="str">
        <f t="shared" si="0"/>
        <v xml:space="preserve">13 Department of Administration </v>
      </c>
      <c r="B15" s="5" t="s">
        <v>123</v>
      </c>
      <c r="C15" s="4" t="s">
        <v>29</v>
      </c>
      <c r="D15" s="4" t="s">
        <v>121</v>
      </c>
    </row>
    <row r="16" spans="1:4" ht="15.6" x14ac:dyDescent="0.3">
      <c r="A16" t="str">
        <f t="shared" si="0"/>
        <v xml:space="preserve">14 Office of the State Controller </v>
      </c>
      <c r="B16" s="5" t="s">
        <v>242</v>
      </c>
      <c r="C16" s="4" t="s">
        <v>30</v>
      </c>
      <c r="D16" s="4" t="s">
        <v>121</v>
      </c>
    </row>
    <row r="17" spans="1:4" ht="15.6" x14ac:dyDescent="0.3">
      <c r="A17" t="str">
        <f t="shared" si="0"/>
        <v>15 Department of Transportation</v>
      </c>
      <c r="B17" s="5" t="s">
        <v>243</v>
      </c>
      <c r="C17" s="4" t="s">
        <v>14</v>
      </c>
      <c r="D17" s="4" t="s">
        <v>121</v>
      </c>
    </row>
    <row r="18" spans="1:4" ht="15.6" x14ac:dyDescent="0.3">
      <c r="A18" t="str">
        <f t="shared" si="0"/>
        <v>16 Department of Environmental Quality</v>
      </c>
      <c r="B18" s="5" t="s">
        <v>244</v>
      </c>
      <c r="C18" s="13" t="s">
        <v>274</v>
      </c>
      <c r="D18" s="4" t="s">
        <v>121</v>
      </c>
    </row>
    <row r="19" spans="1:4" ht="15.6" x14ac:dyDescent="0.3">
      <c r="A19" t="str">
        <f t="shared" si="0"/>
        <v>17 Wildlife Resources Commission</v>
      </c>
      <c r="B19" s="5" t="s">
        <v>245</v>
      </c>
      <c r="C19" s="4" t="s">
        <v>129</v>
      </c>
      <c r="D19" s="4" t="s">
        <v>121</v>
      </c>
    </row>
    <row r="20" spans="1:4" ht="15.6" x14ac:dyDescent="0.3">
      <c r="A20" t="str">
        <f t="shared" si="0"/>
        <v>19 Dept. of Public Safety</v>
      </c>
      <c r="B20" s="5" t="s">
        <v>198</v>
      </c>
      <c r="C20" s="13" t="s">
        <v>199</v>
      </c>
      <c r="D20" s="4" t="s">
        <v>121</v>
      </c>
    </row>
    <row r="21" spans="1:4" ht="15.6" x14ac:dyDescent="0.3">
      <c r="A21" t="str">
        <f t="shared" si="0"/>
        <v>2X Dept. of Health and Human Services</v>
      </c>
      <c r="B21" s="5" t="s">
        <v>130</v>
      </c>
      <c r="C21" s="4" t="s">
        <v>82</v>
      </c>
      <c r="D21" s="4" t="s">
        <v>121</v>
      </c>
    </row>
    <row r="22" spans="1:4" ht="15.6" x14ac:dyDescent="0.3">
      <c r="A22" t="str">
        <f t="shared" si="0"/>
        <v>3X DHHS - Mental Health</v>
      </c>
      <c r="B22" s="5" t="s">
        <v>63</v>
      </c>
      <c r="C22" s="4" t="s">
        <v>131</v>
      </c>
      <c r="D22" s="4" t="s">
        <v>121</v>
      </c>
    </row>
    <row r="23" spans="1:4" ht="15.6" x14ac:dyDescent="0.3">
      <c r="A23" t="str">
        <f t="shared" si="0"/>
        <v>40 Department of Military &amp; Veterans Affairs</v>
      </c>
      <c r="B23" s="5" t="s">
        <v>302</v>
      </c>
      <c r="C23" s="13" t="s">
        <v>272</v>
      </c>
      <c r="D23" s="4" t="s">
        <v>121</v>
      </c>
    </row>
    <row r="24" spans="1:4" ht="15.6" x14ac:dyDescent="0.3">
      <c r="A24" t="str">
        <f t="shared" si="0"/>
        <v>41 Department of Information Technology</v>
      </c>
      <c r="B24" s="5" t="s">
        <v>81</v>
      </c>
      <c r="C24" s="13" t="s">
        <v>273</v>
      </c>
      <c r="D24" s="4" t="s">
        <v>121</v>
      </c>
    </row>
    <row r="25" spans="1:4" ht="15.6" x14ac:dyDescent="0.3">
      <c r="A25" t="str">
        <f t="shared" si="0"/>
        <v>43 Department of Commerce</v>
      </c>
      <c r="B25" s="5" t="s">
        <v>246</v>
      </c>
      <c r="C25" s="4" t="s">
        <v>64</v>
      </c>
      <c r="D25" s="4" t="s">
        <v>121</v>
      </c>
    </row>
    <row r="26" spans="1:4" ht="15.6" x14ac:dyDescent="0.3">
      <c r="A26" t="str">
        <f t="shared" si="0"/>
        <v>45 Department of Revenue</v>
      </c>
      <c r="B26" s="5" t="s">
        <v>247</v>
      </c>
      <c r="C26" s="4" t="s">
        <v>65</v>
      </c>
      <c r="D26" s="4" t="s">
        <v>121</v>
      </c>
    </row>
    <row r="27" spans="1:4" ht="15.6" x14ac:dyDescent="0.3">
      <c r="A27" t="str">
        <f t="shared" si="0"/>
        <v>46 Department of Natural and Cultural Resources</v>
      </c>
      <c r="B27" s="5" t="s">
        <v>248</v>
      </c>
      <c r="C27" s="13" t="s">
        <v>276</v>
      </c>
      <c r="D27" s="4" t="s">
        <v>121</v>
      </c>
    </row>
    <row r="28" spans="1:4" ht="15.6" x14ac:dyDescent="0.3">
      <c r="A28" t="str">
        <f t="shared" si="0"/>
        <v>48X UNC Hlth Care Rep Unit (Combined Pkg)</v>
      </c>
      <c r="B28" s="5" t="s">
        <v>170</v>
      </c>
      <c r="C28" s="14" t="s">
        <v>177</v>
      </c>
      <c r="D28" s="13" t="s">
        <v>116</v>
      </c>
    </row>
    <row r="29" spans="1:4" ht="15.6" x14ac:dyDescent="0.3">
      <c r="A29" t="str">
        <f t="shared" si="0"/>
        <v>48 UNC Hospitals</v>
      </c>
      <c r="B29" s="5" t="s">
        <v>176</v>
      </c>
      <c r="C29" s="4" t="s">
        <v>92</v>
      </c>
      <c r="D29" s="4" t="s">
        <v>116</v>
      </c>
    </row>
    <row r="30" spans="1:4" ht="15.6" x14ac:dyDescent="0.3">
      <c r="A30" t="str">
        <f t="shared" si="0"/>
        <v>48E UNC Hospitals - Enterprise Fund</v>
      </c>
      <c r="B30" s="5" t="s">
        <v>117</v>
      </c>
      <c r="C30" s="4" t="s">
        <v>118</v>
      </c>
      <c r="D30" s="4" t="s">
        <v>116</v>
      </c>
    </row>
    <row r="31" spans="1:4" ht="15.6" x14ac:dyDescent="0.3">
      <c r="A31" t="str">
        <f t="shared" si="0"/>
        <v>48L UNC Hospitals - LITF</v>
      </c>
      <c r="B31" s="5" t="s">
        <v>17</v>
      </c>
      <c r="C31" s="4" t="s">
        <v>18</v>
      </c>
      <c r="D31" s="4" t="s">
        <v>116</v>
      </c>
    </row>
    <row r="32" spans="1:4" ht="15.6" x14ac:dyDescent="0.3">
      <c r="A32" t="str">
        <f t="shared" si="0"/>
        <v>48R Rex Healthcare</v>
      </c>
      <c r="B32" s="5" t="s">
        <v>16</v>
      </c>
      <c r="C32" s="4" t="s">
        <v>83</v>
      </c>
      <c r="D32" s="4" t="s">
        <v>116</v>
      </c>
    </row>
    <row r="33" spans="1:4" ht="15.6" x14ac:dyDescent="0.3">
      <c r="A33" t="str">
        <f t="shared" si="0"/>
        <v>48C Chatham Hospital</v>
      </c>
      <c r="B33" s="5" t="s">
        <v>157</v>
      </c>
      <c r="C33" s="13" t="s">
        <v>158</v>
      </c>
      <c r="D33" s="4" t="s">
        <v>116</v>
      </c>
    </row>
    <row r="34" spans="1:4" ht="15.6" x14ac:dyDescent="0.3">
      <c r="A34" t="str">
        <f t="shared" si="0"/>
        <v>48T UNC Hlth Care-Triangle Physicians Network</v>
      </c>
      <c r="B34" s="5" t="s">
        <v>165</v>
      </c>
      <c r="C34" s="14" t="s">
        <v>166</v>
      </c>
      <c r="D34" s="4" t="s">
        <v>116</v>
      </c>
    </row>
    <row r="35" spans="1:4" ht="15.6" x14ac:dyDescent="0.3">
      <c r="A35" t="str">
        <f t="shared" si="0"/>
        <v>48HP High Point Regional Health</v>
      </c>
      <c r="B35" s="5" t="s">
        <v>214</v>
      </c>
      <c r="C35" s="14" t="s">
        <v>216</v>
      </c>
      <c r="D35" s="4" t="s">
        <v>116</v>
      </c>
    </row>
    <row r="36" spans="1:4" ht="15.6" x14ac:dyDescent="0.3">
      <c r="A36" t="str">
        <f t="shared" si="0"/>
        <v>48CW Caldwell Memorial Hospital</v>
      </c>
      <c r="B36" s="5" t="s">
        <v>215</v>
      </c>
      <c r="C36" s="14" t="s">
        <v>217</v>
      </c>
      <c r="D36" s="4" t="s">
        <v>116</v>
      </c>
    </row>
    <row r="37" spans="1:4" ht="15.6" x14ac:dyDescent="0.3">
      <c r="A37" t="str">
        <f t="shared" si="0"/>
        <v>50 Community College System Office</v>
      </c>
      <c r="B37" s="5" t="s">
        <v>249</v>
      </c>
      <c r="C37" s="4" t="s">
        <v>2</v>
      </c>
      <c r="D37" s="4" t="s">
        <v>121</v>
      </c>
    </row>
    <row r="38" spans="1:4" ht="15.6" x14ac:dyDescent="0.3">
      <c r="A38" t="str">
        <f t="shared" si="0"/>
        <v>60 State Board of Elections</v>
      </c>
      <c r="B38" s="5" t="s">
        <v>250</v>
      </c>
      <c r="C38" s="4" t="s">
        <v>3</v>
      </c>
      <c r="D38" s="4" t="s">
        <v>121</v>
      </c>
    </row>
    <row r="39" spans="1:4" ht="15.6" x14ac:dyDescent="0.3">
      <c r="A39" t="str">
        <f t="shared" si="0"/>
        <v>61 NC Education Lottery</v>
      </c>
      <c r="B39" s="5" t="s">
        <v>120</v>
      </c>
      <c r="C39" s="4" t="s">
        <v>84</v>
      </c>
      <c r="D39" s="4" t="s">
        <v>121</v>
      </c>
    </row>
    <row r="40" spans="1:4" ht="15.6" x14ac:dyDescent="0.3">
      <c r="A40" t="str">
        <f t="shared" si="0"/>
        <v>67 Office of Administrative Hearings</v>
      </c>
      <c r="B40" s="5" t="s">
        <v>251</v>
      </c>
      <c r="C40" s="4" t="s">
        <v>31</v>
      </c>
      <c r="D40" s="4" t="s">
        <v>121</v>
      </c>
    </row>
    <row r="41" spans="1:4" ht="15.6" x14ac:dyDescent="0.3">
      <c r="A41" t="str">
        <f t="shared" si="0"/>
        <v>69 USS North Carolina Battleship Comm.</v>
      </c>
      <c r="B41" s="5" t="s">
        <v>54</v>
      </c>
      <c r="C41" s="4" t="s">
        <v>100</v>
      </c>
      <c r="D41" s="4" t="s">
        <v>121</v>
      </c>
    </row>
    <row r="42" spans="1:4" ht="15.6" x14ac:dyDescent="0.3">
      <c r="A42" t="str">
        <f t="shared" si="0"/>
        <v>6BC Deferred Comp &amp; NC 401(k)-Combined Pkg</v>
      </c>
      <c r="B42" s="5" t="s">
        <v>206</v>
      </c>
      <c r="C42" s="14" t="s">
        <v>205</v>
      </c>
      <c r="D42" s="4" t="s">
        <v>121</v>
      </c>
    </row>
    <row r="43" spans="1:4" ht="15.6" x14ac:dyDescent="0.3">
      <c r="A43" t="str">
        <f t="shared" si="0"/>
        <v>87 NC School of Science &amp; Mathematics</v>
      </c>
      <c r="B43" s="5" t="s">
        <v>175</v>
      </c>
      <c r="C43" s="13" t="s">
        <v>155</v>
      </c>
      <c r="D43" s="4" t="s">
        <v>116</v>
      </c>
    </row>
    <row r="44" spans="1:4" ht="15.6" x14ac:dyDescent="0.3">
      <c r="A44" t="str">
        <f t="shared" si="0"/>
        <v>90 General Fund - OSC</v>
      </c>
      <c r="B44" s="5" t="s">
        <v>144</v>
      </c>
      <c r="C44" s="4" t="s">
        <v>145</v>
      </c>
      <c r="D44" s="4" t="s">
        <v>121</v>
      </c>
    </row>
    <row r="45" spans="1:4" ht="15.6" x14ac:dyDescent="0.3">
      <c r="A45" t="str">
        <f t="shared" si="0"/>
        <v>99 General Fund - DOR</v>
      </c>
      <c r="B45" s="5" t="s">
        <v>147</v>
      </c>
      <c r="C45" s="4" t="s">
        <v>146</v>
      </c>
      <c r="D45" s="4" t="s">
        <v>121</v>
      </c>
    </row>
    <row r="46" spans="1:4" ht="15.6" x14ac:dyDescent="0.3">
      <c r="A46" t="str">
        <f t="shared" si="0"/>
        <v>RX OSC-Central Accounts</v>
      </c>
      <c r="B46" s="5" t="s">
        <v>4</v>
      </c>
      <c r="C46" s="4" t="s">
        <v>77</v>
      </c>
      <c r="D46" s="4" t="s">
        <v>121</v>
      </c>
    </row>
    <row r="47" spans="1:4" ht="15.6" x14ac:dyDescent="0.3">
      <c r="A47" t="str">
        <f t="shared" si="0"/>
        <v>U10 UNC-General Administration</v>
      </c>
      <c r="B47" s="5" t="s">
        <v>55</v>
      </c>
      <c r="C47" s="4" t="s">
        <v>19</v>
      </c>
      <c r="D47" s="4" t="s">
        <v>116</v>
      </c>
    </row>
    <row r="48" spans="1:4" ht="15.6" x14ac:dyDescent="0.3">
      <c r="A48" t="str">
        <f t="shared" si="0"/>
        <v>U20 UNC at Chapel Hill</v>
      </c>
      <c r="B48" s="5" t="s">
        <v>56</v>
      </c>
      <c r="C48" s="4" t="s">
        <v>101</v>
      </c>
      <c r="D48" s="4" t="s">
        <v>116</v>
      </c>
    </row>
    <row r="49" spans="1:4" ht="15.6" x14ac:dyDescent="0.3">
      <c r="A49" t="str">
        <f t="shared" si="0"/>
        <v>U30 North Carolina State University</v>
      </c>
      <c r="B49" s="5" t="s">
        <v>57</v>
      </c>
      <c r="C49" s="4" t="s">
        <v>20</v>
      </c>
      <c r="D49" s="4" t="s">
        <v>116</v>
      </c>
    </row>
    <row r="50" spans="1:4" ht="15.6" x14ac:dyDescent="0.3">
      <c r="A50" t="str">
        <f t="shared" si="0"/>
        <v>U40 UNC at Greensboro</v>
      </c>
      <c r="B50" s="5" t="s">
        <v>58</v>
      </c>
      <c r="C50" s="4" t="s">
        <v>102</v>
      </c>
      <c r="D50" s="4" t="s">
        <v>116</v>
      </c>
    </row>
    <row r="51" spans="1:4" ht="15.6" x14ac:dyDescent="0.3">
      <c r="A51" t="str">
        <f t="shared" si="0"/>
        <v>U50 UNC at Charlotte</v>
      </c>
      <c r="B51" s="5" t="s">
        <v>59</v>
      </c>
      <c r="C51" s="4" t="s">
        <v>24</v>
      </c>
      <c r="D51" s="4" t="s">
        <v>116</v>
      </c>
    </row>
    <row r="52" spans="1:4" ht="15.6" x14ac:dyDescent="0.3">
      <c r="A52" t="str">
        <f t="shared" si="0"/>
        <v>U55 UNC at Asheville</v>
      </c>
      <c r="B52" s="5" t="s">
        <v>60</v>
      </c>
      <c r="C52" s="4" t="s">
        <v>25</v>
      </c>
      <c r="D52" s="4" t="s">
        <v>116</v>
      </c>
    </row>
    <row r="53" spans="1:4" ht="15.6" x14ac:dyDescent="0.3">
      <c r="A53" t="str">
        <f t="shared" si="0"/>
        <v>U60 UNC at Wilmington</v>
      </c>
      <c r="B53" s="5" t="s">
        <v>6</v>
      </c>
      <c r="C53" s="4" t="s">
        <v>26</v>
      </c>
      <c r="D53" s="4" t="s">
        <v>116</v>
      </c>
    </row>
    <row r="54" spans="1:4" ht="15.6" x14ac:dyDescent="0.3">
      <c r="A54" t="str">
        <f t="shared" si="0"/>
        <v>U65 East Carolina University</v>
      </c>
      <c r="B54" s="5" t="s">
        <v>7</v>
      </c>
      <c r="C54" s="4" t="s">
        <v>0</v>
      </c>
      <c r="D54" s="4" t="s">
        <v>116</v>
      </c>
    </row>
    <row r="55" spans="1:4" ht="15.6" x14ac:dyDescent="0.3">
      <c r="A55" t="str">
        <f t="shared" si="0"/>
        <v>U70 North Carolina A&amp;T University</v>
      </c>
      <c r="B55" s="5" t="s">
        <v>8</v>
      </c>
      <c r="C55" s="13" t="s">
        <v>154</v>
      </c>
      <c r="D55" s="4" t="s">
        <v>116</v>
      </c>
    </row>
    <row r="56" spans="1:4" ht="15.6" x14ac:dyDescent="0.3">
      <c r="A56" t="str">
        <f t="shared" si="0"/>
        <v>U75 Western Carolina University</v>
      </c>
      <c r="B56" s="5" t="s">
        <v>9</v>
      </c>
      <c r="C56" s="4" t="s">
        <v>22</v>
      </c>
      <c r="D56" s="4" t="s">
        <v>116</v>
      </c>
    </row>
    <row r="57" spans="1:4" ht="15.6" x14ac:dyDescent="0.3">
      <c r="A57" t="str">
        <f t="shared" si="0"/>
        <v>U80 Appalachian State University</v>
      </c>
      <c r="B57" s="5" t="s">
        <v>106</v>
      </c>
      <c r="C57" s="4" t="s">
        <v>21</v>
      </c>
      <c r="D57" s="4" t="s">
        <v>116</v>
      </c>
    </row>
    <row r="58" spans="1:4" ht="15.6" x14ac:dyDescent="0.3">
      <c r="A58" t="str">
        <f t="shared" si="0"/>
        <v>U82 UNC at Pembroke</v>
      </c>
      <c r="B58" s="5" t="s">
        <v>107</v>
      </c>
      <c r="C58" s="4" t="s">
        <v>27</v>
      </c>
      <c r="D58" s="4" t="s">
        <v>116</v>
      </c>
    </row>
    <row r="59" spans="1:4" ht="15.6" x14ac:dyDescent="0.3">
      <c r="A59" t="str">
        <f t="shared" si="0"/>
        <v>U84 Winston-Salem State University</v>
      </c>
      <c r="B59" s="5" t="s">
        <v>108</v>
      </c>
      <c r="C59" s="4" t="s">
        <v>23</v>
      </c>
      <c r="D59" s="4" t="s">
        <v>116</v>
      </c>
    </row>
    <row r="60" spans="1:4" ht="15.6" x14ac:dyDescent="0.3">
      <c r="A60" t="str">
        <f t="shared" si="0"/>
        <v>U86 Elizabeth City State University</v>
      </c>
      <c r="B60" s="5" t="s">
        <v>109</v>
      </c>
      <c r="C60" s="4" t="s">
        <v>10</v>
      </c>
      <c r="D60" s="4" t="s">
        <v>116</v>
      </c>
    </row>
    <row r="61" spans="1:4" ht="15.6" x14ac:dyDescent="0.3">
      <c r="A61" t="str">
        <f t="shared" si="0"/>
        <v>U88 Fayetteville State University</v>
      </c>
      <c r="B61" s="5" t="s">
        <v>110</v>
      </c>
      <c r="C61" s="4" t="s">
        <v>11</v>
      </c>
      <c r="D61" s="4" t="s">
        <v>116</v>
      </c>
    </row>
    <row r="62" spans="1:4" ht="15.6" x14ac:dyDescent="0.3">
      <c r="A62" t="str">
        <f t="shared" si="0"/>
        <v>U90 North Carolina Central University</v>
      </c>
      <c r="B62" s="5" t="s">
        <v>111</v>
      </c>
      <c r="C62" s="4" t="s">
        <v>1</v>
      </c>
      <c r="D62" s="4" t="s">
        <v>116</v>
      </c>
    </row>
    <row r="63" spans="1:4" ht="15.6" x14ac:dyDescent="0.3">
      <c r="A63" t="str">
        <f t="shared" si="0"/>
        <v>U92 UNC School of the Arts</v>
      </c>
      <c r="B63" s="5" t="s">
        <v>112</v>
      </c>
      <c r="C63" s="13" t="s">
        <v>153</v>
      </c>
      <c r="D63" s="4" t="s">
        <v>116</v>
      </c>
    </row>
    <row r="64" spans="1:4" ht="15.6" x14ac:dyDescent="0.3">
      <c r="A64" t="str">
        <f t="shared" si="0"/>
        <v>ZL Gateway University Research Park, Inc.</v>
      </c>
      <c r="B64" s="5" t="s">
        <v>178</v>
      </c>
      <c r="C64" s="13" t="s">
        <v>179</v>
      </c>
      <c r="D64" s="4" t="s">
        <v>116</v>
      </c>
    </row>
  </sheetData>
  <hyperlinks>
    <hyperlink ref="C1" location="Index!A1" display="Office of the State Controller"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0">
    <tabColor rgb="FFFFFF00"/>
  </sheetPr>
  <dimension ref="A1:G10"/>
  <sheetViews>
    <sheetView workbookViewId="0">
      <selection activeCell="A6" sqref="A6"/>
    </sheetView>
  </sheetViews>
  <sheetFormatPr defaultColWidth="9.109375" defaultRowHeight="15.6" x14ac:dyDescent="0.3"/>
  <cols>
    <col min="1" max="1" width="10.109375" style="4" bestFit="1" customWidth="1"/>
    <col min="2" max="16384" width="9.109375" style="4"/>
  </cols>
  <sheetData>
    <row r="1" spans="1:7" x14ac:dyDescent="0.3">
      <c r="A1" s="7" t="s">
        <v>39</v>
      </c>
    </row>
    <row r="2" spans="1:7" x14ac:dyDescent="0.3">
      <c r="A2" s="8">
        <v>43281</v>
      </c>
      <c r="B2" s="4" t="s">
        <v>40</v>
      </c>
    </row>
    <row r="3" spans="1:7" x14ac:dyDescent="0.3">
      <c r="A3" s="8">
        <v>42917</v>
      </c>
      <c r="B3" s="4" t="s">
        <v>93</v>
      </c>
    </row>
    <row r="4" spans="1:7" x14ac:dyDescent="0.3">
      <c r="A4" s="8">
        <v>42916</v>
      </c>
      <c r="B4" s="4" t="s">
        <v>94</v>
      </c>
    </row>
    <row r="5" spans="1:7" x14ac:dyDescent="0.3">
      <c r="A5" s="8">
        <v>43282</v>
      </c>
      <c r="B5" s="4" t="s">
        <v>32</v>
      </c>
    </row>
    <row r="6" spans="1:7" x14ac:dyDescent="0.3">
      <c r="A6" s="8">
        <v>43646</v>
      </c>
      <c r="B6" s="4" t="s">
        <v>105</v>
      </c>
    </row>
    <row r="8" spans="1:7" x14ac:dyDescent="0.3">
      <c r="A8" s="38" t="s">
        <v>195</v>
      </c>
      <c r="B8" s="39"/>
      <c r="C8" s="39"/>
      <c r="D8" s="39"/>
      <c r="E8" s="39"/>
      <c r="F8" s="39"/>
      <c r="G8" s="39"/>
    </row>
    <row r="9" spans="1:7" x14ac:dyDescent="0.3">
      <c r="A9" s="39" t="s">
        <v>196</v>
      </c>
      <c r="B9" s="39"/>
      <c r="C9" s="39"/>
      <c r="D9" s="39"/>
      <c r="E9" s="39"/>
      <c r="F9" s="39"/>
      <c r="G9" s="39"/>
    </row>
    <row r="10" spans="1:7" x14ac:dyDescent="0.3">
      <c r="A10" s="39" t="s">
        <v>197</v>
      </c>
      <c r="B10" s="39"/>
      <c r="C10" s="39"/>
      <c r="D10" s="39"/>
      <c r="E10" s="39"/>
      <c r="F10" s="39"/>
      <c r="G10" s="39"/>
    </row>
  </sheetData>
  <customSheetViews>
    <customSheetView guid="{B08879A4-635B-4C39-9937-AC7883D562FC}">
      <selection activeCell="A6" sqref="A6"/>
      <pageMargins left="0.75" right="0.75" top="1" bottom="1" header="0.5" footer="0.5"/>
      <headerFooter alignWithMargins="0"/>
    </customSheetView>
    <customSheetView guid="{9FCFC836-1CA5-48BF-958D-24D2EA94B219}">
      <selection activeCell="A6" sqref="A6"/>
      <pageMargins left="0.75" right="0.75" top="1" bottom="1" header="0.5" footer="0.5"/>
      <headerFooter alignWithMargins="0"/>
    </customSheetView>
  </customSheetView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fitToPage="1"/>
  </sheetPr>
  <dimension ref="A1:Z173"/>
  <sheetViews>
    <sheetView showGridLines="0" zoomScaleNormal="100" workbookViewId="0">
      <selection sqref="A1:Q1"/>
    </sheetView>
  </sheetViews>
  <sheetFormatPr defaultRowHeight="15.6" x14ac:dyDescent="0.3"/>
  <cols>
    <col min="1" max="1" width="11.5546875" style="80" customWidth="1"/>
    <col min="2" max="2" width="1.5546875" style="80" customWidth="1"/>
    <col min="3" max="3" width="15.44140625" style="80" customWidth="1"/>
    <col min="4" max="4" width="1.6640625" style="80" customWidth="1"/>
    <col min="5" max="5" width="24" style="80" customWidth="1"/>
    <col min="6" max="6" width="1.6640625" style="80" customWidth="1"/>
    <col min="7" max="7" width="17.44140625" style="80" customWidth="1"/>
    <col min="8" max="8" width="1.6640625" style="80" customWidth="1"/>
    <col min="9" max="9" width="18.33203125" style="80" customWidth="1"/>
    <col min="10" max="10" width="1.6640625" style="80" customWidth="1"/>
    <col min="11" max="11" width="32.44140625" style="80" customWidth="1"/>
    <col min="12" max="12" width="2.109375" style="80" customWidth="1"/>
    <col min="13" max="13" width="14.88671875" style="80" customWidth="1"/>
    <col min="14" max="14" width="3" style="80" customWidth="1"/>
    <col min="15" max="15" width="11" style="80" customWidth="1"/>
    <col min="16" max="16" width="2.109375" style="80" customWidth="1"/>
    <col min="17" max="17" width="10.44140625" style="80" customWidth="1"/>
    <col min="18" max="18" width="6.6640625" style="80" customWidth="1"/>
    <col min="19" max="19" width="7" style="80" hidden="1" customWidth="1"/>
    <col min="20" max="20" width="2" style="80" hidden="1" customWidth="1"/>
    <col min="21" max="24" width="7" style="80" hidden="1" customWidth="1"/>
    <col min="25" max="25" width="6.44140625" style="80" hidden="1" customWidth="1"/>
    <col min="26" max="26" width="9.109375" style="80" hidden="1" customWidth="1"/>
    <col min="27" max="263" width="9.109375" style="80"/>
    <col min="264" max="264" width="0" style="80" hidden="1" customWidth="1"/>
    <col min="265" max="265" width="15.44140625" style="80" customWidth="1"/>
    <col min="266" max="266" width="1.6640625" style="80" customWidth="1"/>
    <col min="267" max="267" width="22.5546875" style="80" customWidth="1"/>
    <col min="268" max="268" width="1.6640625" style="80" customWidth="1"/>
    <col min="269" max="269" width="17.44140625" style="80" customWidth="1"/>
    <col min="270" max="270" width="1.6640625" style="80" customWidth="1"/>
    <col min="271" max="271" width="14.109375" style="80" customWidth="1"/>
    <col min="272" max="272" width="1.6640625" style="80" customWidth="1"/>
    <col min="273" max="273" width="28.5546875" style="80" customWidth="1"/>
    <col min="274" max="274" width="4.6640625" style="80" customWidth="1"/>
    <col min="275" max="281" width="0" style="80" hidden="1" customWidth="1"/>
    <col min="282" max="519" width="9.109375" style="80"/>
    <col min="520" max="520" width="0" style="80" hidden="1" customWidth="1"/>
    <col min="521" max="521" width="15.44140625" style="80" customWidth="1"/>
    <col min="522" max="522" width="1.6640625" style="80" customWidth="1"/>
    <col min="523" max="523" width="22.5546875" style="80" customWidth="1"/>
    <col min="524" max="524" width="1.6640625" style="80" customWidth="1"/>
    <col min="525" max="525" width="17.44140625" style="80" customWidth="1"/>
    <col min="526" max="526" width="1.6640625" style="80" customWidth="1"/>
    <col min="527" max="527" width="14.109375" style="80" customWidth="1"/>
    <col min="528" max="528" width="1.6640625" style="80" customWidth="1"/>
    <col min="529" max="529" width="28.5546875" style="80" customWidth="1"/>
    <col min="530" max="530" width="4.6640625" style="80" customWidth="1"/>
    <col min="531" max="537" width="0" style="80" hidden="1" customWidth="1"/>
    <col min="538" max="775" width="9.109375" style="80"/>
    <col min="776" max="776" width="0" style="80" hidden="1" customWidth="1"/>
    <col min="777" max="777" width="15.44140625" style="80" customWidth="1"/>
    <col min="778" max="778" width="1.6640625" style="80" customWidth="1"/>
    <col min="779" max="779" width="22.5546875" style="80" customWidth="1"/>
    <col min="780" max="780" width="1.6640625" style="80" customWidth="1"/>
    <col min="781" max="781" width="17.44140625" style="80" customWidth="1"/>
    <col min="782" max="782" width="1.6640625" style="80" customWidth="1"/>
    <col min="783" max="783" width="14.109375" style="80" customWidth="1"/>
    <col min="784" max="784" width="1.6640625" style="80" customWidth="1"/>
    <col min="785" max="785" width="28.5546875" style="80" customWidth="1"/>
    <col min="786" max="786" width="4.6640625" style="80" customWidth="1"/>
    <col min="787" max="793" width="0" style="80" hidden="1" customWidth="1"/>
    <col min="794" max="1031" width="9.109375" style="80"/>
    <col min="1032" max="1032" width="0" style="80" hidden="1" customWidth="1"/>
    <col min="1033" max="1033" width="15.44140625" style="80" customWidth="1"/>
    <col min="1034" max="1034" width="1.6640625" style="80" customWidth="1"/>
    <col min="1035" max="1035" width="22.5546875" style="80" customWidth="1"/>
    <col min="1036" max="1036" width="1.6640625" style="80" customWidth="1"/>
    <col min="1037" max="1037" width="17.44140625" style="80" customWidth="1"/>
    <col min="1038" max="1038" width="1.6640625" style="80" customWidth="1"/>
    <col min="1039" max="1039" width="14.109375" style="80" customWidth="1"/>
    <col min="1040" max="1040" width="1.6640625" style="80" customWidth="1"/>
    <col min="1041" max="1041" width="28.5546875" style="80" customWidth="1"/>
    <col min="1042" max="1042" width="4.6640625" style="80" customWidth="1"/>
    <col min="1043" max="1049" width="0" style="80" hidden="1" customWidth="1"/>
    <col min="1050" max="1287" width="9.109375" style="80"/>
    <col min="1288" max="1288" width="0" style="80" hidden="1" customWidth="1"/>
    <col min="1289" max="1289" width="15.44140625" style="80" customWidth="1"/>
    <col min="1290" max="1290" width="1.6640625" style="80" customWidth="1"/>
    <col min="1291" max="1291" width="22.5546875" style="80" customWidth="1"/>
    <col min="1292" max="1292" width="1.6640625" style="80" customWidth="1"/>
    <col min="1293" max="1293" width="17.44140625" style="80" customWidth="1"/>
    <col min="1294" max="1294" width="1.6640625" style="80" customWidth="1"/>
    <col min="1295" max="1295" width="14.109375" style="80" customWidth="1"/>
    <col min="1296" max="1296" width="1.6640625" style="80" customWidth="1"/>
    <col min="1297" max="1297" width="28.5546875" style="80" customWidth="1"/>
    <col min="1298" max="1298" width="4.6640625" style="80" customWidth="1"/>
    <col min="1299" max="1305" width="0" style="80" hidden="1" customWidth="1"/>
    <col min="1306" max="1543" width="9.109375" style="80"/>
    <col min="1544" max="1544" width="0" style="80" hidden="1" customWidth="1"/>
    <col min="1545" max="1545" width="15.44140625" style="80" customWidth="1"/>
    <col min="1546" max="1546" width="1.6640625" style="80" customWidth="1"/>
    <col min="1547" max="1547" width="22.5546875" style="80" customWidth="1"/>
    <col min="1548" max="1548" width="1.6640625" style="80" customWidth="1"/>
    <col min="1549" max="1549" width="17.44140625" style="80" customWidth="1"/>
    <col min="1550" max="1550" width="1.6640625" style="80" customWidth="1"/>
    <col min="1551" max="1551" width="14.109375" style="80" customWidth="1"/>
    <col min="1552" max="1552" width="1.6640625" style="80" customWidth="1"/>
    <col min="1553" max="1553" width="28.5546875" style="80" customWidth="1"/>
    <col min="1554" max="1554" width="4.6640625" style="80" customWidth="1"/>
    <col min="1555" max="1561" width="0" style="80" hidden="1" customWidth="1"/>
    <col min="1562" max="1799" width="9.109375" style="80"/>
    <col min="1800" max="1800" width="0" style="80" hidden="1" customWidth="1"/>
    <col min="1801" max="1801" width="15.44140625" style="80" customWidth="1"/>
    <col min="1802" max="1802" width="1.6640625" style="80" customWidth="1"/>
    <col min="1803" max="1803" width="22.5546875" style="80" customWidth="1"/>
    <col min="1804" max="1804" width="1.6640625" style="80" customWidth="1"/>
    <col min="1805" max="1805" width="17.44140625" style="80" customWidth="1"/>
    <col min="1806" max="1806" width="1.6640625" style="80" customWidth="1"/>
    <col min="1807" max="1807" width="14.109375" style="80" customWidth="1"/>
    <col min="1808" max="1808" width="1.6640625" style="80" customWidth="1"/>
    <col min="1809" max="1809" width="28.5546875" style="80" customWidth="1"/>
    <col min="1810" max="1810" width="4.6640625" style="80" customWidth="1"/>
    <col min="1811" max="1817" width="0" style="80" hidden="1" customWidth="1"/>
    <col min="1818" max="2055" width="9.109375" style="80"/>
    <col min="2056" max="2056" width="0" style="80" hidden="1" customWidth="1"/>
    <col min="2057" max="2057" width="15.44140625" style="80" customWidth="1"/>
    <col min="2058" max="2058" width="1.6640625" style="80" customWidth="1"/>
    <col min="2059" max="2059" width="22.5546875" style="80" customWidth="1"/>
    <col min="2060" max="2060" width="1.6640625" style="80" customWidth="1"/>
    <col min="2061" max="2061" width="17.44140625" style="80" customWidth="1"/>
    <col min="2062" max="2062" width="1.6640625" style="80" customWidth="1"/>
    <col min="2063" max="2063" width="14.109375" style="80" customWidth="1"/>
    <col min="2064" max="2064" width="1.6640625" style="80" customWidth="1"/>
    <col min="2065" max="2065" width="28.5546875" style="80" customWidth="1"/>
    <col min="2066" max="2066" width="4.6640625" style="80" customWidth="1"/>
    <col min="2067" max="2073" width="0" style="80" hidden="1" customWidth="1"/>
    <col min="2074" max="2311" width="9.109375" style="80"/>
    <col min="2312" max="2312" width="0" style="80" hidden="1" customWidth="1"/>
    <col min="2313" max="2313" width="15.44140625" style="80" customWidth="1"/>
    <col min="2314" max="2314" width="1.6640625" style="80" customWidth="1"/>
    <col min="2315" max="2315" width="22.5546875" style="80" customWidth="1"/>
    <col min="2316" max="2316" width="1.6640625" style="80" customWidth="1"/>
    <col min="2317" max="2317" width="17.44140625" style="80" customWidth="1"/>
    <col min="2318" max="2318" width="1.6640625" style="80" customWidth="1"/>
    <col min="2319" max="2319" width="14.109375" style="80" customWidth="1"/>
    <col min="2320" max="2320" width="1.6640625" style="80" customWidth="1"/>
    <col min="2321" max="2321" width="28.5546875" style="80" customWidth="1"/>
    <col min="2322" max="2322" width="4.6640625" style="80" customWidth="1"/>
    <col min="2323" max="2329" width="0" style="80" hidden="1" customWidth="1"/>
    <col min="2330" max="2567" width="9.109375" style="80"/>
    <col min="2568" max="2568" width="0" style="80" hidden="1" customWidth="1"/>
    <col min="2569" max="2569" width="15.44140625" style="80" customWidth="1"/>
    <col min="2570" max="2570" width="1.6640625" style="80" customWidth="1"/>
    <col min="2571" max="2571" width="22.5546875" style="80" customWidth="1"/>
    <col min="2572" max="2572" width="1.6640625" style="80" customWidth="1"/>
    <col min="2573" max="2573" width="17.44140625" style="80" customWidth="1"/>
    <col min="2574" max="2574" width="1.6640625" style="80" customWidth="1"/>
    <col min="2575" max="2575" width="14.109375" style="80" customWidth="1"/>
    <col min="2576" max="2576" width="1.6640625" style="80" customWidth="1"/>
    <col min="2577" max="2577" width="28.5546875" style="80" customWidth="1"/>
    <col min="2578" max="2578" width="4.6640625" style="80" customWidth="1"/>
    <col min="2579" max="2585" width="0" style="80" hidden="1" customWidth="1"/>
    <col min="2586" max="2823" width="9.109375" style="80"/>
    <col min="2824" max="2824" width="0" style="80" hidden="1" customWidth="1"/>
    <col min="2825" max="2825" width="15.44140625" style="80" customWidth="1"/>
    <col min="2826" max="2826" width="1.6640625" style="80" customWidth="1"/>
    <col min="2827" max="2827" width="22.5546875" style="80" customWidth="1"/>
    <col min="2828" max="2828" width="1.6640625" style="80" customWidth="1"/>
    <col min="2829" max="2829" width="17.44140625" style="80" customWidth="1"/>
    <col min="2830" max="2830" width="1.6640625" style="80" customWidth="1"/>
    <col min="2831" max="2831" width="14.109375" style="80" customWidth="1"/>
    <col min="2832" max="2832" width="1.6640625" style="80" customWidth="1"/>
    <col min="2833" max="2833" width="28.5546875" style="80" customWidth="1"/>
    <col min="2834" max="2834" width="4.6640625" style="80" customWidth="1"/>
    <col min="2835" max="2841" width="0" style="80" hidden="1" customWidth="1"/>
    <col min="2842" max="3079" width="9.109375" style="80"/>
    <col min="3080" max="3080" width="0" style="80" hidden="1" customWidth="1"/>
    <col min="3081" max="3081" width="15.44140625" style="80" customWidth="1"/>
    <col min="3082" max="3082" width="1.6640625" style="80" customWidth="1"/>
    <col min="3083" max="3083" width="22.5546875" style="80" customWidth="1"/>
    <col min="3084" max="3084" width="1.6640625" style="80" customWidth="1"/>
    <col min="3085" max="3085" width="17.44140625" style="80" customWidth="1"/>
    <col min="3086" max="3086" width="1.6640625" style="80" customWidth="1"/>
    <col min="3087" max="3087" width="14.109375" style="80" customWidth="1"/>
    <col min="3088" max="3088" width="1.6640625" style="80" customWidth="1"/>
    <col min="3089" max="3089" width="28.5546875" style="80" customWidth="1"/>
    <col min="3090" max="3090" width="4.6640625" style="80" customWidth="1"/>
    <col min="3091" max="3097" width="0" style="80" hidden="1" customWidth="1"/>
    <col min="3098" max="3335" width="9.109375" style="80"/>
    <col min="3336" max="3336" width="0" style="80" hidden="1" customWidth="1"/>
    <col min="3337" max="3337" width="15.44140625" style="80" customWidth="1"/>
    <col min="3338" max="3338" width="1.6640625" style="80" customWidth="1"/>
    <col min="3339" max="3339" width="22.5546875" style="80" customWidth="1"/>
    <col min="3340" max="3340" width="1.6640625" style="80" customWidth="1"/>
    <col min="3341" max="3341" width="17.44140625" style="80" customWidth="1"/>
    <col min="3342" max="3342" width="1.6640625" style="80" customWidth="1"/>
    <col min="3343" max="3343" width="14.109375" style="80" customWidth="1"/>
    <col min="3344" max="3344" width="1.6640625" style="80" customWidth="1"/>
    <col min="3345" max="3345" width="28.5546875" style="80" customWidth="1"/>
    <col min="3346" max="3346" width="4.6640625" style="80" customWidth="1"/>
    <col min="3347" max="3353" width="0" style="80" hidden="1" customWidth="1"/>
    <col min="3354" max="3591" width="9.109375" style="80"/>
    <col min="3592" max="3592" width="0" style="80" hidden="1" customWidth="1"/>
    <col min="3593" max="3593" width="15.44140625" style="80" customWidth="1"/>
    <col min="3594" max="3594" width="1.6640625" style="80" customWidth="1"/>
    <col min="3595" max="3595" width="22.5546875" style="80" customWidth="1"/>
    <col min="3596" max="3596" width="1.6640625" style="80" customWidth="1"/>
    <col min="3597" max="3597" width="17.44140625" style="80" customWidth="1"/>
    <col min="3598" max="3598" width="1.6640625" style="80" customWidth="1"/>
    <col min="3599" max="3599" width="14.109375" style="80" customWidth="1"/>
    <col min="3600" max="3600" width="1.6640625" style="80" customWidth="1"/>
    <col min="3601" max="3601" width="28.5546875" style="80" customWidth="1"/>
    <col min="3602" max="3602" width="4.6640625" style="80" customWidth="1"/>
    <col min="3603" max="3609" width="0" style="80" hidden="1" customWidth="1"/>
    <col min="3610" max="3847" width="9.109375" style="80"/>
    <col min="3848" max="3848" width="0" style="80" hidden="1" customWidth="1"/>
    <col min="3849" max="3849" width="15.44140625" style="80" customWidth="1"/>
    <col min="3850" max="3850" width="1.6640625" style="80" customWidth="1"/>
    <col min="3851" max="3851" width="22.5546875" style="80" customWidth="1"/>
    <col min="3852" max="3852" width="1.6640625" style="80" customWidth="1"/>
    <col min="3853" max="3853" width="17.44140625" style="80" customWidth="1"/>
    <col min="3854" max="3854" width="1.6640625" style="80" customWidth="1"/>
    <col min="3855" max="3855" width="14.109375" style="80" customWidth="1"/>
    <col min="3856" max="3856" width="1.6640625" style="80" customWidth="1"/>
    <col min="3857" max="3857" width="28.5546875" style="80" customWidth="1"/>
    <col min="3858" max="3858" width="4.6640625" style="80" customWidth="1"/>
    <col min="3859" max="3865" width="0" style="80" hidden="1" customWidth="1"/>
    <col min="3866" max="4103" width="9.109375" style="80"/>
    <col min="4104" max="4104" width="0" style="80" hidden="1" customWidth="1"/>
    <col min="4105" max="4105" width="15.44140625" style="80" customWidth="1"/>
    <col min="4106" max="4106" width="1.6640625" style="80" customWidth="1"/>
    <col min="4107" max="4107" width="22.5546875" style="80" customWidth="1"/>
    <col min="4108" max="4108" width="1.6640625" style="80" customWidth="1"/>
    <col min="4109" max="4109" width="17.44140625" style="80" customWidth="1"/>
    <col min="4110" max="4110" width="1.6640625" style="80" customWidth="1"/>
    <col min="4111" max="4111" width="14.109375" style="80" customWidth="1"/>
    <col min="4112" max="4112" width="1.6640625" style="80" customWidth="1"/>
    <col min="4113" max="4113" width="28.5546875" style="80" customWidth="1"/>
    <col min="4114" max="4114" width="4.6640625" style="80" customWidth="1"/>
    <col min="4115" max="4121" width="0" style="80" hidden="1" customWidth="1"/>
    <col min="4122" max="4359" width="9.109375" style="80"/>
    <col min="4360" max="4360" width="0" style="80" hidden="1" customWidth="1"/>
    <col min="4361" max="4361" width="15.44140625" style="80" customWidth="1"/>
    <col min="4362" max="4362" width="1.6640625" style="80" customWidth="1"/>
    <col min="4363" max="4363" width="22.5546875" style="80" customWidth="1"/>
    <col min="4364" max="4364" width="1.6640625" style="80" customWidth="1"/>
    <col min="4365" max="4365" width="17.44140625" style="80" customWidth="1"/>
    <col min="4366" max="4366" width="1.6640625" style="80" customWidth="1"/>
    <col min="4367" max="4367" width="14.109375" style="80" customWidth="1"/>
    <col min="4368" max="4368" width="1.6640625" style="80" customWidth="1"/>
    <col min="4369" max="4369" width="28.5546875" style="80" customWidth="1"/>
    <col min="4370" max="4370" width="4.6640625" style="80" customWidth="1"/>
    <col min="4371" max="4377" width="0" style="80" hidden="1" customWidth="1"/>
    <col min="4378" max="4615" width="9.109375" style="80"/>
    <col min="4616" max="4616" width="0" style="80" hidden="1" customWidth="1"/>
    <col min="4617" max="4617" width="15.44140625" style="80" customWidth="1"/>
    <col min="4618" max="4618" width="1.6640625" style="80" customWidth="1"/>
    <col min="4619" max="4619" width="22.5546875" style="80" customWidth="1"/>
    <col min="4620" max="4620" width="1.6640625" style="80" customWidth="1"/>
    <col min="4621" max="4621" width="17.44140625" style="80" customWidth="1"/>
    <col min="4622" max="4622" width="1.6640625" style="80" customWidth="1"/>
    <col min="4623" max="4623" width="14.109375" style="80" customWidth="1"/>
    <col min="4624" max="4624" width="1.6640625" style="80" customWidth="1"/>
    <col min="4625" max="4625" width="28.5546875" style="80" customWidth="1"/>
    <col min="4626" max="4626" width="4.6640625" style="80" customWidth="1"/>
    <col min="4627" max="4633" width="0" style="80" hidden="1" customWidth="1"/>
    <col min="4634" max="4871" width="9.109375" style="80"/>
    <col min="4872" max="4872" width="0" style="80" hidden="1" customWidth="1"/>
    <col min="4873" max="4873" width="15.44140625" style="80" customWidth="1"/>
    <col min="4874" max="4874" width="1.6640625" style="80" customWidth="1"/>
    <col min="4875" max="4875" width="22.5546875" style="80" customWidth="1"/>
    <col min="4876" max="4876" width="1.6640625" style="80" customWidth="1"/>
    <col min="4877" max="4877" width="17.44140625" style="80" customWidth="1"/>
    <col min="4878" max="4878" width="1.6640625" style="80" customWidth="1"/>
    <col min="4879" max="4879" width="14.109375" style="80" customWidth="1"/>
    <col min="4880" max="4880" width="1.6640625" style="80" customWidth="1"/>
    <col min="4881" max="4881" width="28.5546875" style="80" customWidth="1"/>
    <col min="4882" max="4882" width="4.6640625" style="80" customWidth="1"/>
    <col min="4883" max="4889" width="0" style="80" hidden="1" customWidth="1"/>
    <col min="4890" max="5127" width="9.109375" style="80"/>
    <col min="5128" max="5128" width="0" style="80" hidden="1" customWidth="1"/>
    <col min="5129" max="5129" width="15.44140625" style="80" customWidth="1"/>
    <col min="5130" max="5130" width="1.6640625" style="80" customWidth="1"/>
    <col min="5131" max="5131" width="22.5546875" style="80" customWidth="1"/>
    <col min="5132" max="5132" width="1.6640625" style="80" customWidth="1"/>
    <col min="5133" max="5133" width="17.44140625" style="80" customWidth="1"/>
    <col min="5134" max="5134" width="1.6640625" style="80" customWidth="1"/>
    <col min="5135" max="5135" width="14.109375" style="80" customWidth="1"/>
    <col min="5136" max="5136" width="1.6640625" style="80" customWidth="1"/>
    <col min="5137" max="5137" width="28.5546875" style="80" customWidth="1"/>
    <col min="5138" max="5138" width="4.6640625" style="80" customWidth="1"/>
    <col min="5139" max="5145" width="0" style="80" hidden="1" customWidth="1"/>
    <col min="5146" max="5383" width="9.109375" style="80"/>
    <col min="5384" max="5384" width="0" style="80" hidden="1" customWidth="1"/>
    <col min="5385" max="5385" width="15.44140625" style="80" customWidth="1"/>
    <col min="5386" max="5386" width="1.6640625" style="80" customWidth="1"/>
    <col min="5387" max="5387" width="22.5546875" style="80" customWidth="1"/>
    <col min="5388" max="5388" width="1.6640625" style="80" customWidth="1"/>
    <col min="5389" max="5389" width="17.44140625" style="80" customWidth="1"/>
    <col min="5390" max="5390" width="1.6640625" style="80" customWidth="1"/>
    <col min="5391" max="5391" width="14.109375" style="80" customWidth="1"/>
    <col min="5392" max="5392" width="1.6640625" style="80" customWidth="1"/>
    <col min="5393" max="5393" width="28.5546875" style="80" customWidth="1"/>
    <col min="5394" max="5394" width="4.6640625" style="80" customWidth="1"/>
    <col min="5395" max="5401" width="0" style="80" hidden="1" customWidth="1"/>
    <col min="5402" max="5639" width="9.109375" style="80"/>
    <col min="5640" max="5640" width="0" style="80" hidden="1" customWidth="1"/>
    <col min="5641" max="5641" width="15.44140625" style="80" customWidth="1"/>
    <col min="5642" max="5642" width="1.6640625" style="80" customWidth="1"/>
    <col min="5643" max="5643" width="22.5546875" style="80" customWidth="1"/>
    <col min="5644" max="5644" width="1.6640625" style="80" customWidth="1"/>
    <col min="5645" max="5645" width="17.44140625" style="80" customWidth="1"/>
    <col min="5646" max="5646" width="1.6640625" style="80" customWidth="1"/>
    <col min="5647" max="5647" width="14.109375" style="80" customWidth="1"/>
    <col min="5648" max="5648" width="1.6640625" style="80" customWidth="1"/>
    <col min="5649" max="5649" width="28.5546875" style="80" customWidth="1"/>
    <col min="5650" max="5650" width="4.6640625" style="80" customWidth="1"/>
    <col min="5651" max="5657" width="0" style="80" hidden="1" customWidth="1"/>
    <col min="5658" max="5895" width="9.109375" style="80"/>
    <col min="5896" max="5896" width="0" style="80" hidden="1" customWidth="1"/>
    <col min="5897" max="5897" width="15.44140625" style="80" customWidth="1"/>
    <col min="5898" max="5898" width="1.6640625" style="80" customWidth="1"/>
    <col min="5899" max="5899" width="22.5546875" style="80" customWidth="1"/>
    <col min="5900" max="5900" width="1.6640625" style="80" customWidth="1"/>
    <col min="5901" max="5901" width="17.44140625" style="80" customWidth="1"/>
    <col min="5902" max="5902" width="1.6640625" style="80" customWidth="1"/>
    <col min="5903" max="5903" width="14.109375" style="80" customWidth="1"/>
    <col min="5904" max="5904" width="1.6640625" style="80" customWidth="1"/>
    <col min="5905" max="5905" width="28.5546875" style="80" customWidth="1"/>
    <col min="5906" max="5906" width="4.6640625" style="80" customWidth="1"/>
    <col min="5907" max="5913" width="0" style="80" hidden="1" customWidth="1"/>
    <col min="5914" max="6151" width="9.109375" style="80"/>
    <col min="6152" max="6152" width="0" style="80" hidden="1" customWidth="1"/>
    <col min="6153" max="6153" width="15.44140625" style="80" customWidth="1"/>
    <col min="6154" max="6154" width="1.6640625" style="80" customWidth="1"/>
    <col min="6155" max="6155" width="22.5546875" style="80" customWidth="1"/>
    <col min="6156" max="6156" width="1.6640625" style="80" customWidth="1"/>
    <col min="6157" max="6157" width="17.44140625" style="80" customWidth="1"/>
    <col min="6158" max="6158" width="1.6640625" style="80" customWidth="1"/>
    <col min="6159" max="6159" width="14.109375" style="80" customWidth="1"/>
    <col min="6160" max="6160" width="1.6640625" style="80" customWidth="1"/>
    <col min="6161" max="6161" width="28.5546875" style="80" customWidth="1"/>
    <col min="6162" max="6162" width="4.6640625" style="80" customWidth="1"/>
    <col min="6163" max="6169" width="0" style="80" hidden="1" customWidth="1"/>
    <col min="6170" max="6407" width="9.109375" style="80"/>
    <col min="6408" max="6408" width="0" style="80" hidden="1" customWidth="1"/>
    <col min="6409" max="6409" width="15.44140625" style="80" customWidth="1"/>
    <col min="6410" max="6410" width="1.6640625" style="80" customWidth="1"/>
    <col min="6411" max="6411" width="22.5546875" style="80" customWidth="1"/>
    <col min="6412" max="6412" width="1.6640625" style="80" customWidth="1"/>
    <col min="6413" max="6413" width="17.44140625" style="80" customWidth="1"/>
    <col min="6414" max="6414" width="1.6640625" style="80" customWidth="1"/>
    <col min="6415" max="6415" width="14.109375" style="80" customWidth="1"/>
    <col min="6416" max="6416" width="1.6640625" style="80" customWidth="1"/>
    <col min="6417" max="6417" width="28.5546875" style="80" customWidth="1"/>
    <col min="6418" max="6418" width="4.6640625" style="80" customWidth="1"/>
    <col min="6419" max="6425" width="0" style="80" hidden="1" customWidth="1"/>
    <col min="6426" max="6663" width="9.109375" style="80"/>
    <col min="6664" max="6664" width="0" style="80" hidden="1" customWidth="1"/>
    <col min="6665" max="6665" width="15.44140625" style="80" customWidth="1"/>
    <col min="6666" max="6666" width="1.6640625" style="80" customWidth="1"/>
    <col min="6667" max="6667" width="22.5546875" style="80" customWidth="1"/>
    <col min="6668" max="6668" width="1.6640625" style="80" customWidth="1"/>
    <col min="6669" max="6669" width="17.44140625" style="80" customWidth="1"/>
    <col min="6670" max="6670" width="1.6640625" style="80" customWidth="1"/>
    <col min="6671" max="6671" width="14.109375" style="80" customWidth="1"/>
    <col min="6672" max="6672" width="1.6640625" style="80" customWidth="1"/>
    <col min="6673" max="6673" width="28.5546875" style="80" customWidth="1"/>
    <col min="6674" max="6674" width="4.6640625" style="80" customWidth="1"/>
    <col min="6675" max="6681" width="0" style="80" hidden="1" customWidth="1"/>
    <col min="6682" max="6919" width="9.109375" style="80"/>
    <col min="6920" max="6920" width="0" style="80" hidden="1" customWidth="1"/>
    <col min="6921" max="6921" width="15.44140625" style="80" customWidth="1"/>
    <col min="6922" max="6922" width="1.6640625" style="80" customWidth="1"/>
    <col min="6923" max="6923" width="22.5546875" style="80" customWidth="1"/>
    <col min="6924" max="6924" width="1.6640625" style="80" customWidth="1"/>
    <col min="6925" max="6925" width="17.44140625" style="80" customWidth="1"/>
    <col min="6926" max="6926" width="1.6640625" style="80" customWidth="1"/>
    <col min="6927" max="6927" width="14.109375" style="80" customWidth="1"/>
    <col min="6928" max="6928" width="1.6640625" style="80" customWidth="1"/>
    <col min="6929" max="6929" width="28.5546875" style="80" customWidth="1"/>
    <col min="6930" max="6930" width="4.6640625" style="80" customWidth="1"/>
    <col min="6931" max="6937" width="0" style="80" hidden="1" customWidth="1"/>
    <col min="6938" max="7175" width="9.109375" style="80"/>
    <col min="7176" max="7176" width="0" style="80" hidden="1" customWidth="1"/>
    <col min="7177" max="7177" width="15.44140625" style="80" customWidth="1"/>
    <col min="7178" max="7178" width="1.6640625" style="80" customWidth="1"/>
    <col min="7179" max="7179" width="22.5546875" style="80" customWidth="1"/>
    <col min="7180" max="7180" width="1.6640625" style="80" customWidth="1"/>
    <col min="7181" max="7181" width="17.44140625" style="80" customWidth="1"/>
    <col min="7182" max="7182" width="1.6640625" style="80" customWidth="1"/>
    <col min="7183" max="7183" width="14.109375" style="80" customWidth="1"/>
    <col min="7184" max="7184" width="1.6640625" style="80" customWidth="1"/>
    <col min="7185" max="7185" width="28.5546875" style="80" customWidth="1"/>
    <col min="7186" max="7186" width="4.6640625" style="80" customWidth="1"/>
    <col min="7187" max="7193" width="0" style="80" hidden="1" customWidth="1"/>
    <col min="7194" max="7431" width="9.109375" style="80"/>
    <col min="7432" max="7432" width="0" style="80" hidden="1" customWidth="1"/>
    <col min="7433" max="7433" width="15.44140625" style="80" customWidth="1"/>
    <col min="7434" max="7434" width="1.6640625" style="80" customWidth="1"/>
    <col min="7435" max="7435" width="22.5546875" style="80" customWidth="1"/>
    <col min="7436" max="7436" width="1.6640625" style="80" customWidth="1"/>
    <col min="7437" max="7437" width="17.44140625" style="80" customWidth="1"/>
    <col min="7438" max="7438" width="1.6640625" style="80" customWidth="1"/>
    <col min="7439" max="7439" width="14.109375" style="80" customWidth="1"/>
    <col min="7440" max="7440" width="1.6640625" style="80" customWidth="1"/>
    <col min="7441" max="7441" width="28.5546875" style="80" customWidth="1"/>
    <col min="7442" max="7442" width="4.6640625" style="80" customWidth="1"/>
    <col min="7443" max="7449" width="0" style="80" hidden="1" customWidth="1"/>
    <col min="7450" max="7687" width="9.109375" style="80"/>
    <col min="7688" max="7688" width="0" style="80" hidden="1" customWidth="1"/>
    <col min="7689" max="7689" width="15.44140625" style="80" customWidth="1"/>
    <col min="7690" max="7690" width="1.6640625" style="80" customWidth="1"/>
    <col min="7691" max="7691" width="22.5546875" style="80" customWidth="1"/>
    <col min="7692" max="7692" width="1.6640625" style="80" customWidth="1"/>
    <col min="7693" max="7693" width="17.44140625" style="80" customWidth="1"/>
    <col min="7694" max="7694" width="1.6640625" style="80" customWidth="1"/>
    <col min="7695" max="7695" width="14.109375" style="80" customWidth="1"/>
    <col min="7696" max="7696" width="1.6640625" style="80" customWidth="1"/>
    <col min="7697" max="7697" width="28.5546875" style="80" customWidth="1"/>
    <col min="7698" max="7698" width="4.6640625" style="80" customWidth="1"/>
    <col min="7699" max="7705" width="0" style="80" hidden="1" customWidth="1"/>
    <col min="7706" max="7943" width="9.109375" style="80"/>
    <col min="7944" max="7944" width="0" style="80" hidden="1" customWidth="1"/>
    <col min="7945" max="7945" width="15.44140625" style="80" customWidth="1"/>
    <col min="7946" max="7946" width="1.6640625" style="80" customWidth="1"/>
    <col min="7947" max="7947" width="22.5546875" style="80" customWidth="1"/>
    <col min="7948" max="7948" width="1.6640625" style="80" customWidth="1"/>
    <col min="7949" max="7949" width="17.44140625" style="80" customWidth="1"/>
    <col min="7950" max="7950" width="1.6640625" style="80" customWidth="1"/>
    <col min="7951" max="7951" width="14.109375" style="80" customWidth="1"/>
    <col min="7952" max="7952" width="1.6640625" style="80" customWidth="1"/>
    <col min="7953" max="7953" width="28.5546875" style="80" customWidth="1"/>
    <col min="7954" max="7954" width="4.6640625" style="80" customWidth="1"/>
    <col min="7955" max="7961" width="0" style="80" hidden="1" customWidth="1"/>
    <col min="7962" max="8199" width="9.109375" style="80"/>
    <col min="8200" max="8200" width="0" style="80" hidden="1" customWidth="1"/>
    <col min="8201" max="8201" width="15.44140625" style="80" customWidth="1"/>
    <col min="8202" max="8202" width="1.6640625" style="80" customWidth="1"/>
    <col min="8203" max="8203" width="22.5546875" style="80" customWidth="1"/>
    <col min="8204" max="8204" width="1.6640625" style="80" customWidth="1"/>
    <col min="8205" max="8205" width="17.44140625" style="80" customWidth="1"/>
    <col min="8206" max="8206" width="1.6640625" style="80" customWidth="1"/>
    <col min="8207" max="8207" width="14.109375" style="80" customWidth="1"/>
    <col min="8208" max="8208" width="1.6640625" style="80" customWidth="1"/>
    <col min="8209" max="8209" width="28.5546875" style="80" customWidth="1"/>
    <col min="8210" max="8210" width="4.6640625" style="80" customWidth="1"/>
    <col min="8211" max="8217" width="0" style="80" hidden="1" customWidth="1"/>
    <col min="8218" max="8455" width="9.109375" style="80"/>
    <col min="8456" max="8456" width="0" style="80" hidden="1" customWidth="1"/>
    <col min="8457" max="8457" width="15.44140625" style="80" customWidth="1"/>
    <col min="8458" max="8458" width="1.6640625" style="80" customWidth="1"/>
    <col min="8459" max="8459" width="22.5546875" style="80" customWidth="1"/>
    <col min="8460" max="8460" width="1.6640625" style="80" customWidth="1"/>
    <col min="8461" max="8461" width="17.44140625" style="80" customWidth="1"/>
    <col min="8462" max="8462" width="1.6640625" style="80" customWidth="1"/>
    <col min="8463" max="8463" width="14.109375" style="80" customWidth="1"/>
    <col min="8464" max="8464" width="1.6640625" style="80" customWidth="1"/>
    <col min="8465" max="8465" width="28.5546875" style="80" customWidth="1"/>
    <col min="8466" max="8466" width="4.6640625" style="80" customWidth="1"/>
    <col min="8467" max="8473" width="0" style="80" hidden="1" customWidth="1"/>
    <col min="8474" max="8711" width="9.109375" style="80"/>
    <col min="8712" max="8712" width="0" style="80" hidden="1" customWidth="1"/>
    <col min="8713" max="8713" width="15.44140625" style="80" customWidth="1"/>
    <col min="8714" max="8714" width="1.6640625" style="80" customWidth="1"/>
    <col min="8715" max="8715" width="22.5546875" style="80" customWidth="1"/>
    <col min="8716" max="8716" width="1.6640625" style="80" customWidth="1"/>
    <col min="8717" max="8717" width="17.44140625" style="80" customWidth="1"/>
    <col min="8718" max="8718" width="1.6640625" style="80" customWidth="1"/>
    <col min="8719" max="8719" width="14.109375" style="80" customWidth="1"/>
    <col min="8720" max="8720" width="1.6640625" style="80" customWidth="1"/>
    <col min="8721" max="8721" width="28.5546875" style="80" customWidth="1"/>
    <col min="8722" max="8722" width="4.6640625" style="80" customWidth="1"/>
    <col min="8723" max="8729" width="0" style="80" hidden="1" customWidth="1"/>
    <col min="8730" max="8967" width="9.109375" style="80"/>
    <col min="8968" max="8968" width="0" style="80" hidden="1" customWidth="1"/>
    <col min="8969" max="8969" width="15.44140625" style="80" customWidth="1"/>
    <col min="8970" max="8970" width="1.6640625" style="80" customWidth="1"/>
    <col min="8971" max="8971" width="22.5546875" style="80" customWidth="1"/>
    <col min="8972" max="8972" width="1.6640625" style="80" customWidth="1"/>
    <col min="8973" max="8973" width="17.44140625" style="80" customWidth="1"/>
    <col min="8974" max="8974" width="1.6640625" style="80" customWidth="1"/>
    <col min="8975" max="8975" width="14.109375" style="80" customWidth="1"/>
    <col min="8976" max="8976" width="1.6640625" style="80" customWidth="1"/>
    <col min="8977" max="8977" width="28.5546875" style="80" customWidth="1"/>
    <col min="8978" max="8978" width="4.6640625" style="80" customWidth="1"/>
    <col min="8979" max="8985" width="0" style="80" hidden="1" customWidth="1"/>
    <col min="8986" max="9223" width="9.109375" style="80"/>
    <col min="9224" max="9224" width="0" style="80" hidden="1" customWidth="1"/>
    <col min="9225" max="9225" width="15.44140625" style="80" customWidth="1"/>
    <col min="9226" max="9226" width="1.6640625" style="80" customWidth="1"/>
    <col min="9227" max="9227" width="22.5546875" style="80" customWidth="1"/>
    <col min="9228" max="9228" width="1.6640625" style="80" customWidth="1"/>
    <col min="9229" max="9229" width="17.44140625" style="80" customWidth="1"/>
    <col min="9230" max="9230" width="1.6640625" style="80" customWidth="1"/>
    <col min="9231" max="9231" width="14.109375" style="80" customWidth="1"/>
    <col min="9232" max="9232" width="1.6640625" style="80" customWidth="1"/>
    <col min="9233" max="9233" width="28.5546875" style="80" customWidth="1"/>
    <col min="9234" max="9234" width="4.6640625" style="80" customWidth="1"/>
    <col min="9235" max="9241" width="0" style="80" hidden="1" customWidth="1"/>
    <col min="9242" max="9479" width="9.109375" style="80"/>
    <col min="9480" max="9480" width="0" style="80" hidden="1" customWidth="1"/>
    <col min="9481" max="9481" width="15.44140625" style="80" customWidth="1"/>
    <col min="9482" max="9482" width="1.6640625" style="80" customWidth="1"/>
    <col min="9483" max="9483" width="22.5546875" style="80" customWidth="1"/>
    <col min="9484" max="9484" width="1.6640625" style="80" customWidth="1"/>
    <col min="9485" max="9485" width="17.44140625" style="80" customWidth="1"/>
    <col min="9486" max="9486" width="1.6640625" style="80" customWidth="1"/>
    <col min="9487" max="9487" width="14.109375" style="80" customWidth="1"/>
    <col min="9488" max="9488" width="1.6640625" style="80" customWidth="1"/>
    <col min="9489" max="9489" width="28.5546875" style="80" customWidth="1"/>
    <col min="9490" max="9490" width="4.6640625" style="80" customWidth="1"/>
    <col min="9491" max="9497" width="0" style="80" hidden="1" customWidth="1"/>
    <col min="9498" max="9735" width="9.109375" style="80"/>
    <col min="9736" max="9736" width="0" style="80" hidden="1" customWidth="1"/>
    <col min="9737" max="9737" width="15.44140625" style="80" customWidth="1"/>
    <col min="9738" max="9738" width="1.6640625" style="80" customWidth="1"/>
    <col min="9739" max="9739" width="22.5546875" style="80" customWidth="1"/>
    <col min="9740" max="9740" width="1.6640625" style="80" customWidth="1"/>
    <col min="9741" max="9741" width="17.44140625" style="80" customWidth="1"/>
    <col min="9742" max="9742" width="1.6640625" style="80" customWidth="1"/>
    <col min="9743" max="9743" width="14.109375" style="80" customWidth="1"/>
    <col min="9744" max="9744" width="1.6640625" style="80" customWidth="1"/>
    <col min="9745" max="9745" width="28.5546875" style="80" customWidth="1"/>
    <col min="9746" max="9746" width="4.6640625" style="80" customWidth="1"/>
    <col min="9747" max="9753" width="0" style="80" hidden="1" customWidth="1"/>
    <col min="9754" max="9991" width="9.109375" style="80"/>
    <col min="9992" max="9992" width="0" style="80" hidden="1" customWidth="1"/>
    <col min="9993" max="9993" width="15.44140625" style="80" customWidth="1"/>
    <col min="9994" max="9994" width="1.6640625" style="80" customWidth="1"/>
    <col min="9995" max="9995" width="22.5546875" style="80" customWidth="1"/>
    <col min="9996" max="9996" width="1.6640625" style="80" customWidth="1"/>
    <col min="9997" max="9997" width="17.44140625" style="80" customWidth="1"/>
    <col min="9998" max="9998" width="1.6640625" style="80" customWidth="1"/>
    <col min="9999" max="9999" width="14.109375" style="80" customWidth="1"/>
    <col min="10000" max="10000" width="1.6640625" style="80" customWidth="1"/>
    <col min="10001" max="10001" width="28.5546875" style="80" customWidth="1"/>
    <col min="10002" max="10002" width="4.6640625" style="80" customWidth="1"/>
    <col min="10003" max="10009" width="0" style="80" hidden="1" customWidth="1"/>
    <col min="10010" max="10247" width="9.109375" style="80"/>
    <col min="10248" max="10248" width="0" style="80" hidden="1" customWidth="1"/>
    <col min="10249" max="10249" width="15.44140625" style="80" customWidth="1"/>
    <col min="10250" max="10250" width="1.6640625" style="80" customWidth="1"/>
    <col min="10251" max="10251" width="22.5546875" style="80" customWidth="1"/>
    <col min="10252" max="10252" width="1.6640625" style="80" customWidth="1"/>
    <col min="10253" max="10253" width="17.44140625" style="80" customWidth="1"/>
    <col min="10254" max="10254" width="1.6640625" style="80" customWidth="1"/>
    <col min="10255" max="10255" width="14.109375" style="80" customWidth="1"/>
    <col min="10256" max="10256" width="1.6640625" style="80" customWidth="1"/>
    <col min="10257" max="10257" width="28.5546875" style="80" customWidth="1"/>
    <col min="10258" max="10258" width="4.6640625" style="80" customWidth="1"/>
    <col min="10259" max="10265" width="0" style="80" hidden="1" customWidth="1"/>
    <col min="10266" max="10503" width="9.109375" style="80"/>
    <col min="10504" max="10504" width="0" style="80" hidden="1" customWidth="1"/>
    <col min="10505" max="10505" width="15.44140625" style="80" customWidth="1"/>
    <col min="10506" max="10506" width="1.6640625" style="80" customWidth="1"/>
    <col min="10507" max="10507" width="22.5546875" style="80" customWidth="1"/>
    <col min="10508" max="10508" width="1.6640625" style="80" customWidth="1"/>
    <col min="10509" max="10509" width="17.44140625" style="80" customWidth="1"/>
    <col min="10510" max="10510" width="1.6640625" style="80" customWidth="1"/>
    <col min="10511" max="10511" width="14.109375" style="80" customWidth="1"/>
    <col min="10512" max="10512" width="1.6640625" style="80" customWidth="1"/>
    <col min="10513" max="10513" width="28.5546875" style="80" customWidth="1"/>
    <col min="10514" max="10514" width="4.6640625" style="80" customWidth="1"/>
    <col min="10515" max="10521" width="0" style="80" hidden="1" customWidth="1"/>
    <col min="10522" max="10759" width="9.109375" style="80"/>
    <col min="10760" max="10760" width="0" style="80" hidden="1" customWidth="1"/>
    <col min="10761" max="10761" width="15.44140625" style="80" customWidth="1"/>
    <col min="10762" max="10762" width="1.6640625" style="80" customWidth="1"/>
    <col min="10763" max="10763" width="22.5546875" style="80" customWidth="1"/>
    <col min="10764" max="10764" width="1.6640625" style="80" customWidth="1"/>
    <col min="10765" max="10765" width="17.44140625" style="80" customWidth="1"/>
    <col min="10766" max="10766" width="1.6640625" style="80" customWidth="1"/>
    <col min="10767" max="10767" width="14.109375" style="80" customWidth="1"/>
    <col min="10768" max="10768" width="1.6640625" style="80" customWidth="1"/>
    <col min="10769" max="10769" width="28.5546875" style="80" customWidth="1"/>
    <col min="10770" max="10770" width="4.6640625" style="80" customWidth="1"/>
    <col min="10771" max="10777" width="0" style="80" hidden="1" customWidth="1"/>
    <col min="10778" max="11015" width="9.109375" style="80"/>
    <col min="11016" max="11016" width="0" style="80" hidden="1" customWidth="1"/>
    <col min="11017" max="11017" width="15.44140625" style="80" customWidth="1"/>
    <col min="11018" max="11018" width="1.6640625" style="80" customWidth="1"/>
    <col min="11019" max="11019" width="22.5546875" style="80" customWidth="1"/>
    <col min="11020" max="11020" width="1.6640625" style="80" customWidth="1"/>
    <col min="11021" max="11021" width="17.44140625" style="80" customWidth="1"/>
    <col min="11022" max="11022" width="1.6640625" style="80" customWidth="1"/>
    <col min="11023" max="11023" width="14.109375" style="80" customWidth="1"/>
    <col min="11024" max="11024" width="1.6640625" style="80" customWidth="1"/>
    <col min="11025" max="11025" width="28.5546875" style="80" customWidth="1"/>
    <col min="11026" max="11026" width="4.6640625" style="80" customWidth="1"/>
    <col min="11027" max="11033" width="0" style="80" hidden="1" customWidth="1"/>
    <col min="11034" max="11271" width="9.109375" style="80"/>
    <col min="11272" max="11272" width="0" style="80" hidden="1" customWidth="1"/>
    <col min="11273" max="11273" width="15.44140625" style="80" customWidth="1"/>
    <col min="11274" max="11274" width="1.6640625" style="80" customWidth="1"/>
    <col min="11275" max="11275" width="22.5546875" style="80" customWidth="1"/>
    <col min="11276" max="11276" width="1.6640625" style="80" customWidth="1"/>
    <col min="11277" max="11277" width="17.44140625" style="80" customWidth="1"/>
    <col min="11278" max="11278" width="1.6640625" style="80" customWidth="1"/>
    <col min="11279" max="11279" width="14.109375" style="80" customWidth="1"/>
    <col min="11280" max="11280" width="1.6640625" style="80" customWidth="1"/>
    <col min="11281" max="11281" width="28.5546875" style="80" customWidth="1"/>
    <col min="11282" max="11282" width="4.6640625" style="80" customWidth="1"/>
    <col min="11283" max="11289" width="0" style="80" hidden="1" customWidth="1"/>
    <col min="11290" max="11527" width="9.109375" style="80"/>
    <col min="11528" max="11528" width="0" style="80" hidden="1" customWidth="1"/>
    <col min="11529" max="11529" width="15.44140625" style="80" customWidth="1"/>
    <col min="11530" max="11530" width="1.6640625" style="80" customWidth="1"/>
    <col min="11531" max="11531" width="22.5546875" style="80" customWidth="1"/>
    <col min="11532" max="11532" width="1.6640625" style="80" customWidth="1"/>
    <col min="11533" max="11533" width="17.44140625" style="80" customWidth="1"/>
    <col min="11534" max="11534" width="1.6640625" style="80" customWidth="1"/>
    <col min="11535" max="11535" width="14.109375" style="80" customWidth="1"/>
    <col min="11536" max="11536" width="1.6640625" style="80" customWidth="1"/>
    <col min="11537" max="11537" width="28.5546875" style="80" customWidth="1"/>
    <col min="11538" max="11538" width="4.6640625" style="80" customWidth="1"/>
    <col min="11539" max="11545" width="0" style="80" hidden="1" customWidth="1"/>
    <col min="11546" max="11783" width="9.109375" style="80"/>
    <col min="11784" max="11784" width="0" style="80" hidden="1" customWidth="1"/>
    <col min="11785" max="11785" width="15.44140625" style="80" customWidth="1"/>
    <col min="11786" max="11786" width="1.6640625" style="80" customWidth="1"/>
    <col min="11787" max="11787" width="22.5546875" style="80" customWidth="1"/>
    <col min="11788" max="11788" width="1.6640625" style="80" customWidth="1"/>
    <col min="11789" max="11789" width="17.44140625" style="80" customWidth="1"/>
    <col min="11790" max="11790" width="1.6640625" style="80" customWidth="1"/>
    <col min="11791" max="11791" width="14.109375" style="80" customWidth="1"/>
    <col min="11792" max="11792" width="1.6640625" style="80" customWidth="1"/>
    <col min="11793" max="11793" width="28.5546875" style="80" customWidth="1"/>
    <col min="11794" max="11794" width="4.6640625" style="80" customWidth="1"/>
    <col min="11795" max="11801" width="0" style="80" hidden="1" customWidth="1"/>
    <col min="11802" max="12039" width="9.109375" style="80"/>
    <col min="12040" max="12040" width="0" style="80" hidden="1" customWidth="1"/>
    <col min="12041" max="12041" width="15.44140625" style="80" customWidth="1"/>
    <col min="12042" max="12042" width="1.6640625" style="80" customWidth="1"/>
    <col min="12043" max="12043" width="22.5546875" style="80" customWidth="1"/>
    <col min="12044" max="12044" width="1.6640625" style="80" customWidth="1"/>
    <col min="12045" max="12045" width="17.44140625" style="80" customWidth="1"/>
    <col min="12046" max="12046" width="1.6640625" style="80" customWidth="1"/>
    <col min="12047" max="12047" width="14.109375" style="80" customWidth="1"/>
    <col min="12048" max="12048" width="1.6640625" style="80" customWidth="1"/>
    <col min="12049" max="12049" width="28.5546875" style="80" customWidth="1"/>
    <col min="12050" max="12050" width="4.6640625" style="80" customWidth="1"/>
    <col min="12051" max="12057" width="0" style="80" hidden="1" customWidth="1"/>
    <col min="12058" max="12295" width="9.109375" style="80"/>
    <col min="12296" max="12296" width="0" style="80" hidden="1" customWidth="1"/>
    <col min="12297" max="12297" width="15.44140625" style="80" customWidth="1"/>
    <col min="12298" max="12298" width="1.6640625" style="80" customWidth="1"/>
    <col min="12299" max="12299" width="22.5546875" style="80" customWidth="1"/>
    <col min="12300" max="12300" width="1.6640625" style="80" customWidth="1"/>
    <col min="12301" max="12301" width="17.44140625" style="80" customWidth="1"/>
    <col min="12302" max="12302" width="1.6640625" style="80" customWidth="1"/>
    <col min="12303" max="12303" width="14.109375" style="80" customWidth="1"/>
    <col min="12304" max="12304" width="1.6640625" style="80" customWidth="1"/>
    <col min="12305" max="12305" width="28.5546875" style="80" customWidth="1"/>
    <col min="12306" max="12306" width="4.6640625" style="80" customWidth="1"/>
    <col min="12307" max="12313" width="0" style="80" hidden="1" customWidth="1"/>
    <col min="12314" max="12551" width="9.109375" style="80"/>
    <col min="12552" max="12552" width="0" style="80" hidden="1" customWidth="1"/>
    <col min="12553" max="12553" width="15.44140625" style="80" customWidth="1"/>
    <col min="12554" max="12554" width="1.6640625" style="80" customWidth="1"/>
    <col min="12555" max="12555" width="22.5546875" style="80" customWidth="1"/>
    <col min="12556" max="12556" width="1.6640625" style="80" customWidth="1"/>
    <col min="12557" max="12557" width="17.44140625" style="80" customWidth="1"/>
    <col min="12558" max="12558" width="1.6640625" style="80" customWidth="1"/>
    <col min="12559" max="12559" width="14.109375" style="80" customWidth="1"/>
    <col min="12560" max="12560" width="1.6640625" style="80" customWidth="1"/>
    <col min="12561" max="12561" width="28.5546875" style="80" customWidth="1"/>
    <col min="12562" max="12562" width="4.6640625" style="80" customWidth="1"/>
    <col min="12563" max="12569" width="0" style="80" hidden="1" customWidth="1"/>
    <col min="12570" max="12807" width="9.109375" style="80"/>
    <col min="12808" max="12808" width="0" style="80" hidden="1" customWidth="1"/>
    <col min="12809" max="12809" width="15.44140625" style="80" customWidth="1"/>
    <col min="12810" max="12810" width="1.6640625" style="80" customWidth="1"/>
    <col min="12811" max="12811" width="22.5546875" style="80" customWidth="1"/>
    <col min="12812" max="12812" width="1.6640625" style="80" customWidth="1"/>
    <col min="12813" max="12813" width="17.44140625" style="80" customWidth="1"/>
    <col min="12814" max="12814" width="1.6640625" style="80" customWidth="1"/>
    <col min="12815" max="12815" width="14.109375" style="80" customWidth="1"/>
    <col min="12816" max="12816" width="1.6640625" style="80" customWidth="1"/>
    <col min="12817" max="12817" width="28.5546875" style="80" customWidth="1"/>
    <col min="12818" max="12818" width="4.6640625" style="80" customWidth="1"/>
    <col min="12819" max="12825" width="0" style="80" hidden="1" customWidth="1"/>
    <col min="12826" max="13063" width="9.109375" style="80"/>
    <col min="13064" max="13064" width="0" style="80" hidden="1" customWidth="1"/>
    <col min="13065" max="13065" width="15.44140625" style="80" customWidth="1"/>
    <col min="13066" max="13066" width="1.6640625" style="80" customWidth="1"/>
    <col min="13067" max="13067" width="22.5546875" style="80" customWidth="1"/>
    <col min="13068" max="13068" width="1.6640625" style="80" customWidth="1"/>
    <col min="13069" max="13069" width="17.44140625" style="80" customWidth="1"/>
    <col min="13070" max="13070" width="1.6640625" style="80" customWidth="1"/>
    <col min="13071" max="13071" width="14.109375" style="80" customWidth="1"/>
    <col min="13072" max="13072" width="1.6640625" style="80" customWidth="1"/>
    <col min="13073" max="13073" width="28.5546875" style="80" customWidth="1"/>
    <col min="13074" max="13074" width="4.6640625" style="80" customWidth="1"/>
    <col min="13075" max="13081" width="0" style="80" hidden="1" customWidth="1"/>
    <col min="13082" max="13319" width="9.109375" style="80"/>
    <col min="13320" max="13320" width="0" style="80" hidden="1" customWidth="1"/>
    <col min="13321" max="13321" width="15.44140625" style="80" customWidth="1"/>
    <col min="13322" max="13322" width="1.6640625" style="80" customWidth="1"/>
    <col min="13323" max="13323" width="22.5546875" style="80" customWidth="1"/>
    <col min="13324" max="13324" width="1.6640625" style="80" customWidth="1"/>
    <col min="13325" max="13325" width="17.44140625" style="80" customWidth="1"/>
    <col min="13326" max="13326" width="1.6640625" style="80" customWidth="1"/>
    <col min="13327" max="13327" width="14.109375" style="80" customWidth="1"/>
    <col min="13328" max="13328" width="1.6640625" style="80" customWidth="1"/>
    <col min="13329" max="13329" width="28.5546875" style="80" customWidth="1"/>
    <col min="13330" max="13330" width="4.6640625" style="80" customWidth="1"/>
    <col min="13331" max="13337" width="0" style="80" hidden="1" customWidth="1"/>
    <col min="13338" max="13575" width="9.109375" style="80"/>
    <col min="13576" max="13576" width="0" style="80" hidden="1" customWidth="1"/>
    <col min="13577" max="13577" width="15.44140625" style="80" customWidth="1"/>
    <col min="13578" max="13578" width="1.6640625" style="80" customWidth="1"/>
    <col min="13579" max="13579" width="22.5546875" style="80" customWidth="1"/>
    <col min="13580" max="13580" width="1.6640625" style="80" customWidth="1"/>
    <col min="13581" max="13581" width="17.44140625" style="80" customWidth="1"/>
    <col min="13582" max="13582" width="1.6640625" style="80" customWidth="1"/>
    <col min="13583" max="13583" width="14.109375" style="80" customWidth="1"/>
    <col min="13584" max="13584" width="1.6640625" style="80" customWidth="1"/>
    <col min="13585" max="13585" width="28.5546875" style="80" customWidth="1"/>
    <col min="13586" max="13586" width="4.6640625" style="80" customWidth="1"/>
    <col min="13587" max="13593" width="0" style="80" hidden="1" customWidth="1"/>
    <col min="13594" max="13831" width="9.109375" style="80"/>
    <col min="13832" max="13832" width="0" style="80" hidden="1" customWidth="1"/>
    <col min="13833" max="13833" width="15.44140625" style="80" customWidth="1"/>
    <col min="13834" max="13834" width="1.6640625" style="80" customWidth="1"/>
    <col min="13835" max="13835" width="22.5546875" style="80" customWidth="1"/>
    <col min="13836" max="13836" width="1.6640625" style="80" customWidth="1"/>
    <col min="13837" max="13837" width="17.44140625" style="80" customWidth="1"/>
    <col min="13838" max="13838" width="1.6640625" style="80" customWidth="1"/>
    <col min="13839" max="13839" width="14.109375" style="80" customWidth="1"/>
    <col min="13840" max="13840" width="1.6640625" style="80" customWidth="1"/>
    <col min="13841" max="13841" width="28.5546875" style="80" customWidth="1"/>
    <col min="13842" max="13842" width="4.6640625" style="80" customWidth="1"/>
    <col min="13843" max="13849" width="0" style="80" hidden="1" customWidth="1"/>
    <col min="13850" max="14087" width="9.109375" style="80"/>
    <col min="14088" max="14088" width="0" style="80" hidden="1" customWidth="1"/>
    <col min="14089" max="14089" width="15.44140625" style="80" customWidth="1"/>
    <col min="14090" max="14090" width="1.6640625" style="80" customWidth="1"/>
    <col min="14091" max="14091" width="22.5546875" style="80" customWidth="1"/>
    <col min="14092" max="14092" width="1.6640625" style="80" customWidth="1"/>
    <col min="14093" max="14093" width="17.44140625" style="80" customWidth="1"/>
    <col min="14094" max="14094" width="1.6640625" style="80" customWidth="1"/>
    <col min="14095" max="14095" width="14.109375" style="80" customWidth="1"/>
    <col min="14096" max="14096" width="1.6640625" style="80" customWidth="1"/>
    <col min="14097" max="14097" width="28.5546875" style="80" customWidth="1"/>
    <col min="14098" max="14098" width="4.6640625" style="80" customWidth="1"/>
    <col min="14099" max="14105" width="0" style="80" hidden="1" customWidth="1"/>
    <col min="14106" max="14343" width="9.109375" style="80"/>
    <col min="14344" max="14344" width="0" style="80" hidden="1" customWidth="1"/>
    <col min="14345" max="14345" width="15.44140625" style="80" customWidth="1"/>
    <col min="14346" max="14346" width="1.6640625" style="80" customWidth="1"/>
    <col min="14347" max="14347" width="22.5546875" style="80" customWidth="1"/>
    <col min="14348" max="14348" width="1.6640625" style="80" customWidth="1"/>
    <col min="14349" max="14349" width="17.44140625" style="80" customWidth="1"/>
    <col min="14350" max="14350" width="1.6640625" style="80" customWidth="1"/>
    <col min="14351" max="14351" width="14.109375" style="80" customWidth="1"/>
    <col min="14352" max="14352" width="1.6640625" style="80" customWidth="1"/>
    <col min="14353" max="14353" width="28.5546875" style="80" customWidth="1"/>
    <col min="14354" max="14354" width="4.6640625" style="80" customWidth="1"/>
    <col min="14355" max="14361" width="0" style="80" hidden="1" customWidth="1"/>
    <col min="14362" max="14599" width="9.109375" style="80"/>
    <col min="14600" max="14600" width="0" style="80" hidden="1" customWidth="1"/>
    <col min="14601" max="14601" width="15.44140625" style="80" customWidth="1"/>
    <col min="14602" max="14602" width="1.6640625" style="80" customWidth="1"/>
    <col min="14603" max="14603" width="22.5546875" style="80" customWidth="1"/>
    <col min="14604" max="14604" width="1.6640625" style="80" customWidth="1"/>
    <col min="14605" max="14605" width="17.44140625" style="80" customWidth="1"/>
    <col min="14606" max="14606" width="1.6640625" style="80" customWidth="1"/>
    <col min="14607" max="14607" width="14.109375" style="80" customWidth="1"/>
    <col min="14608" max="14608" width="1.6640625" style="80" customWidth="1"/>
    <col min="14609" max="14609" width="28.5546875" style="80" customWidth="1"/>
    <col min="14610" max="14610" width="4.6640625" style="80" customWidth="1"/>
    <col min="14611" max="14617" width="0" style="80" hidden="1" customWidth="1"/>
    <col min="14618" max="14855" width="9.109375" style="80"/>
    <col min="14856" max="14856" width="0" style="80" hidden="1" customWidth="1"/>
    <col min="14857" max="14857" width="15.44140625" style="80" customWidth="1"/>
    <col min="14858" max="14858" width="1.6640625" style="80" customWidth="1"/>
    <col min="14859" max="14859" width="22.5546875" style="80" customWidth="1"/>
    <col min="14860" max="14860" width="1.6640625" style="80" customWidth="1"/>
    <col min="14861" max="14861" width="17.44140625" style="80" customWidth="1"/>
    <col min="14862" max="14862" width="1.6640625" style="80" customWidth="1"/>
    <col min="14863" max="14863" width="14.109375" style="80" customWidth="1"/>
    <col min="14864" max="14864" width="1.6640625" style="80" customWidth="1"/>
    <col min="14865" max="14865" width="28.5546875" style="80" customWidth="1"/>
    <col min="14866" max="14866" width="4.6640625" style="80" customWidth="1"/>
    <col min="14867" max="14873" width="0" style="80" hidden="1" customWidth="1"/>
    <col min="14874" max="15111" width="9.109375" style="80"/>
    <col min="15112" max="15112" width="0" style="80" hidden="1" customWidth="1"/>
    <col min="15113" max="15113" width="15.44140625" style="80" customWidth="1"/>
    <col min="15114" max="15114" width="1.6640625" style="80" customWidth="1"/>
    <col min="15115" max="15115" width="22.5546875" style="80" customWidth="1"/>
    <col min="15116" max="15116" width="1.6640625" style="80" customWidth="1"/>
    <col min="15117" max="15117" width="17.44140625" style="80" customWidth="1"/>
    <col min="15118" max="15118" width="1.6640625" style="80" customWidth="1"/>
    <col min="15119" max="15119" width="14.109375" style="80" customWidth="1"/>
    <col min="15120" max="15120" width="1.6640625" style="80" customWidth="1"/>
    <col min="15121" max="15121" width="28.5546875" style="80" customWidth="1"/>
    <col min="15122" max="15122" width="4.6640625" style="80" customWidth="1"/>
    <col min="15123" max="15129" width="0" style="80" hidden="1" customWidth="1"/>
    <col min="15130" max="15367" width="9.109375" style="80"/>
    <col min="15368" max="15368" width="0" style="80" hidden="1" customWidth="1"/>
    <col min="15369" max="15369" width="15.44140625" style="80" customWidth="1"/>
    <col min="15370" max="15370" width="1.6640625" style="80" customWidth="1"/>
    <col min="15371" max="15371" width="22.5546875" style="80" customWidth="1"/>
    <col min="15372" max="15372" width="1.6640625" style="80" customWidth="1"/>
    <col min="15373" max="15373" width="17.44140625" style="80" customWidth="1"/>
    <col min="15374" max="15374" width="1.6640625" style="80" customWidth="1"/>
    <col min="15375" max="15375" width="14.109375" style="80" customWidth="1"/>
    <col min="15376" max="15376" width="1.6640625" style="80" customWidth="1"/>
    <col min="15377" max="15377" width="28.5546875" style="80" customWidth="1"/>
    <col min="15378" max="15378" width="4.6640625" style="80" customWidth="1"/>
    <col min="15379" max="15385" width="0" style="80" hidden="1" customWidth="1"/>
    <col min="15386" max="15623" width="9.109375" style="80"/>
    <col min="15624" max="15624" width="0" style="80" hidden="1" customWidth="1"/>
    <col min="15625" max="15625" width="15.44140625" style="80" customWidth="1"/>
    <col min="15626" max="15626" width="1.6640625" style="80" customWidth="1"/>
    <col min="15627" max="15627" width="22.5546875" style="80" customWidth="1"/>
    <col min="15628" max="15628" width="1.6640625" style="80" customWidth="1"/>
    <col min="15629" max="15629" width="17.44140625" style="80" customWidth="1"/>
    <col min="15630" max="15630" width="1.6640625" style="80" customWidth="1"/>
    <col min="15631" max="15631" width="14.109375" style="80" customWidth="1"/>
    <col min="15632" max="15632" width="1.6640625" style="80" customWidth="1"/>
    <col min="15633" max="15633" width="28.5546875" style="80" customWidth="1"/>
    <col min="15634" max="15634" width="4.6640625" style="80" customWidth="1"/>
    <col min="15635" max="15641" width="0" style="80" hidden="1" customWidth="1"/>
    <col min="15642" max="15879" width="9.109375" style="80"/>
    <col min="15880" max="15880" width="0" style="80" hidden="1" customWidth="1"/>
    <col min="15881" max="15881" width="15.44140625" style="80" customWidth="1"/>
    <col min="15882" max="15882" width="1.6640625" style="80" customWidth="1"/>
    <col min="15883" max="15883" width="22.5546875" style="80" customWidth="1"/>
    <col min="15884" max="15884" width="1.6640625" style="80" customWidth="1"/>
    <col min="15885" max="15885" width="17.44140625" style="80" customWidth="1"/>
    <col min="15886" max="15886" width="1.6640625" style="80" customWidth="1"/>
    <col min="15887" max="15887" width="14.109375" style="80" customWidth="1"/>
    <col min="15888" max="15888" width="1.6640625" style="80" customWidth="1"/>
    <col min="15889" max="15889" width="28.5546875" style="80" customWidth="1"/>
    <col min="15890" max="15890" width="4.6640625" style="80" customWidth="1"/>
    <col min="15891" max="15897" width="0" style="80" hidden="1" customWidth="1"/>
    <col min="15898" max="16135" width="9.109375" style="80"/>
    <col min="16136" max="16136" width="0" style="80" hidden="1" customWidth="1"/>
    <col min="16137" max="16137" width="15.44140625" style="80" customWidth="1"/>
    <col min="16138" max="16138" width="1.6640625" style="80" customWidth="1"/>
    <col min="16139" max="16139" width="22.5546875" style="80" customWidth="1"/>
    <col min="16140" max="16140" width="1.6640625" style="80" customWidth="1"/>
    <col min="16141" max="16141" width="17.44140625" style="80" customWidth="1"/>
    <col min="16142" max="16142" width="1.6640625" style="80" customWidth="1"/>
    <col min="16143" max="16143" width="14.109375" style="80" customWidth="1"/>
    <col min="16144" max="16144" width="1.6640625" style="80" customWidth="1"/>
    <col min="16145" max="16145" width="28.5546875" style="80" customWidth="1"/>
    <col min="16146" max="16146" width="4.6640625" style="80" customWidth="1"/>
    <col min="16147" max="16153" width="0" style="80" hidden="1" customWidth="1"/>
    <col min="16154" max="16384" width="9.109375" style="80"/>
  </cols>
  <sheetData>
    <row r="1" spans="1:24" s="64" customFormat="1" ht="15" customHeight="1" x14ac:dyDescent="0.3">
      <c r="A1" s="264" t="str">
        <f>Index!A1</f>
        <v xml:space="preserve">                                                               Office of the State Controller                                                                </v>
      </c>
      <c r="B1" s="264"/>
      <c r="C1" s="264"/>
      <c r="D1" s="264"/>
      <c r="E1" s="264"/>
      <c r="F1" s="264"/>
      <c r="G1" s="264"/>
      <c r="H1" s="264"/>
      <c r="I1" s="264"/>
      <c r="J1" s="264"/>
      <c r="K1" s="264"/>
      <c r="L1" s="264"/>
      <c r="M1" s="264"/>
      <c r="N1" s="264"/>
      <c r="O1" s="264"/>
      <c r="P1" s="264"/>
      <c r="Q1" s="264"/>
      <c r="R1" s="262" t="str">
        <f>IF(Index!B17="na","NA","")</f>
        <v/>
      </c>
      <c r="S1" s="45"/>
      <c r="T1" s="45"/>
      <c r="U1" s="45"/>
      <c r="V1" s="45"/>
      <c r="W1" s="45"/>
      <c r="X1" s="45"/>
    </row>
    <row r="2" spans="1:24" s="64" customFormat="1" ht="15" customHeight="1" x14ac:dyDescent="0.3">
      <c r="A2" s="265" t="str">
        <f>Index!A2</f>
        <v>2022 Transfers - Interim Worksheets</v>
      </c>
      <c r="B2" s="265"/>
      <c r="C2" s="265"/>
      <c r="D2" s="265"/>
      <c r="E2" s="265"/>
      <c r="F2" s="265"/>
      <c r="G2" s="265"/>
      <c r="H2" s="265"/>
      <c r="I2" s="265"/>
      <c r="J2" s="265"/>
      <c r="K2" s="265"/>
      <c r="L2" s="265"/>
      <c r="M2" s="265"/>
      <c r="N2" s="265"/>
      <c r="O2" s="265"/>
      <c r="P2" s="265"/>
      <c r="Q2" s="265"/>
      <c r="R2" s="262"/>
      <c r="S2" s="45"/>
      <c r="T2" s="45"/>
      <c r="U2" s="45"/>
      <c r="V2" s="45"/>
      <c r="W2" s="45"/>
      <c r="X2" s="45"/>
    </row>
    <row r="3" spans="1:24" s="64" customFormat="1" ht="15" customHeight="1" x14ac:dyDescent="0.3">
      <c r="A3" s="265" t="s">
        <v>337</v>
      </c>
      <c r="B3" s="265"/>
      <c r="C3" s="265"/>
      <c r="D3" s="265"/>
      <c r="E3" s="265"/>
      <c r="F3" s="265"/>
      <c r="G3" s="265"/>
      <c r="H3" s="265"/>
      <c r="I3" s="265"/>
      <c r="J3" s="265"/>
      <c r="K3" s="265"/>
      <c r="L3" s="265"/>
      <c r="M3" s="265"/>
      <c r="N3" s="265"/>
      <c r="O3" s="265"/>
      <c r="P3" s="265"/>
      <c r="Q3" s="265"/>
      <c r="R3" s="262"/>
      <c r="S3" s="45"/>
      <c r="T3" s="45"/>
      <c r="U3" s="45"/>
      <c r="V3" s="45"/>
      <c r="W3" s="45"/>
      <c r="X3" s="45"/>
    </row>
    <row r="4" spans="1:24" s="64" customFormat="1" ht="15" customHeight="1" x14ac:dyDescent="0.3">
      <c r="A4" s="265" t="s">
        <v>364</v>
      </c>
      <c r="B4" s="265"/>
      <c r="C4" s="265"/>
      <c r="D4" s="265"/>
      <c r="E4" s="265"/>
      <c r="F4" s="265"/>
      <c r="G4" s="265"/>
      <c r="H4" s="265"/>
      <c r="I4" s="265"/>
      <c r="J4" s="265"/>
      <c r="K4" s="265"/>
      <c r="L4" s="265"/>
      <c r="M4" s="265"/>
      <c r="N4" s="265"/>
      <c r="O4" s="265"/>
      <c r="P4" s="265"/>
      <c r="Q4" s="265"/>
    </row>
    <row r="5" spans="1:24" s="68" customFormat="1" ht="15" customHeight="1" x14ac:dyDescent="0.3">
      <c r="C5" s="66"/>
      <c r="D5" s="67"/>
      <c r="E5" s="67"/>
      <c r="F5" s="67"/>
      <c r="G5" s="67"/>
      <c r="H5" s="67"/>
      <c r="I5" s="67"/>
      <c r="J5" s="67"/>
      <c r="K5" s="65"/>
      <c r="L5" s="65"/>
      <c r="M5" s="65"/>
      <c r="N5" s="65"/>
      <c r="O5" s="65" t="s">
        <v>338</v>
      </c>
      <c r="P5" s="65"/>
      <c r="Q5" s="65"/>
    </row>
    <row r="6" spans="1:24" s="68" customFormat="1" ht="15" customHeight="1" x14ac:dyDescent="0.25">
      <c r="A6" s="69" t="s">
        <v>46</v>
      </c>
      <c r="C6" s="93" t="str">
        <f>Index!E10</f>
        <v>01</v>
      </c>
      <c r="D6" s="93"/>
      <c r="E6" s="93"/>
      <c r="H6" s="70"/>
      <c r="I6" s="85"/>
      <c r="J6" s="85"/>
      <c r="K6" s="85"/>
      <c r="L6" s="70" t="s">
        <v>124</v>
      </c>
      <c r="M6" s="266" t="str">
        <f>Index!E12 &amp; Index!E14:E14</f>
        <v/>
      </c>
      <c r="N6" s="266"/>
      <c r="O6" s="266"/>
      <c r="P6" s="266"/>
      <c r="Q6" s="266"/>
    </row>
    <row r="7" spans="1:24" s="68" customFormat="1" ht="15" customHeight="1" x14ac:dyDescent="0.25">
      <c r="A7" s="69" t="s">
        <v>140</v>
      </c>
      <c r="C7" s="263" t="str">
        <f>Index!E11</f>
        <v>North Carolina General Assembly</v>
      </c>
      <c r="D7" s="263"/>
      <c r="E7" s="263"/>
      <c r="G7" s="70"/>
      <c r="I7" s="82"/>
      <c r="J7" s="82"/>
      <c r="K7" s="82"/>
      <c r="L7" s="70" t="s">
        <v>52</v>
      </c>
      <c r="M7" s="267">
        <f>Index!E13</f>
        <v>0</v>
      </c>
      <c r="N7" s="267"/>
      <c r="O7" s="267"/>
      <c r="P7" s="267"/>
      <c r="Q7" s="267"/>
    </row>
    <row r="8" spans="1:24" s="68" customFormat="1" ht="15" customHeight="1" x14ac:dyDescent="0.25">
      <c r="A8" s="69" t="s">
        <v>99</v>
      </c>
      <c r="C8" s="261"/>
      <c r="D8" s="261"/>
      <c r="E8" s="261"/>
    </row>
    <row r="9" spans="1:24" s="68" customFormat="1" ht="15" customHeight="1" thickBot="1" x14ac:dyDescent="0.3">
      <c r="A9" s="71"/>
      <c r="B9" s="71"/>
      <c r="C9" s="71"/>
      <c r="D9" s="71"/>
      <c r="E9" s="71"/>
      <c r="F9" s="71"/>
      <c r="G9" s="71"/>
      <c r="H9" s="71"/>
      <c r="I9" s="71"/>
      <c r="J9" s="71"/>
      <c r="K9" s="71"/>
      <c r="L9" s="71"/>
      <c r="M9" s="71"/>
      <c r="N9" s="71"/>
      <c r="O9" s="71"/>
      <c r="P9" s="71"/>
      <c r="Q9" s="71"/>
    </row>
    <row r="10" spans="1:24" s="68" customFormat="1" ht="15" customHeight="1" x14ac:dyDescent="0.25">
      <c r="A10" s="258" t="s">
        <v>434</v>
      </c>
      <c r="B10" s="259"/>
      <c r="C10" s="260"/>
      <c r="E10" s="258" t="s">
        <v>429</v>
      </c>
      <c r="F10" s="259"/>
      <c r="G10" s="260"/>
    </row>
    <row r="11" spans="1:24" s="68" customFormat="1" ht="15" customHeight="1" x14ac:dyDescent="0.25">
      <c r="A11" s="175"/>
      <c r="C11" s="177" t="s">
        <v>138</v>
      </c>
      <c r="E11" s="175" t="s">
        <v>125</v>
      </c>
      <c r="G11" s="176"/>
      <c r="H11" s="72" t="s">
        <v>125</v>
      </c>
      <c r="J11" s="66"/>
    </row>
    <row r="12" spans="1:24" s="68" customFormat="1" ht="15" customHeight="1" x14ac:dyDescent="0.25">
      <c r="A12" s="175"/>
      <c r="C12" s="177" t="s">
        <v>339</v>
      </c>
      <c r="E12" s="175"/>
      <c r="G12" s="177"/>
      <c r="J12" s="66"/>
    </row>
    <row r="13" spans="1:24" s="68" customFormat="1" ht="15" customHeight="1" x14ac:dyDescent="0.25">
      <c r="A13" s="175"/>
      <c r="C13" s="177" t="s">
        <v>498</v>
      </c>
      <c r="E13" s="175"/>
      <c r="G13" s="177"/>
      <c r="J13" s="66"/>
    </row>
    <row r="14" spans="1:24" s="68" customFormat="1" ht="15" customHeight="1" x14ac:dyDescent="0.25">
      <c r="A14" s="175"/>
      <c r="C14" s="177" t="s">
        <v>548</v>
      </c>
      <c r="E14" s="175"/>
      <c r="G14" s="177"/>
      <c r="J14" s="66"/>
      <c r="M14" s="218"/>
      <c r="N14" s="219"/>
      <c r="O14" s="219"/>
      <c r="P14" s="219"/>
      <c r="Q14" s="219"/>
    </row>
    <row r="15" spans="1:24" s="68" customFormat="1" ht="15" customHeight="1" x14ac:dyDescent="0.25">
      <c r="A15" s="175"/>
      <c r="C15" s="177" t="s">
        <v>549</v>
      </c>
      <c r="E15" s="175"/>
      <c r="G15" s="177"/>
      <c r="J15" s="66"/>
      <c r="M15" s="218"/>
      <c r="N15" s="219"/>
      <c r="O15" s="219"/>
      <c r="P15" s="219"/>
      <c r="Q15" s="219"/>
    </row>
    <row r="16" spans="1:24" s="68" customFormat="1" ht="15" customHeight="1" thickBot="1" x14ac:dyDescent="0.3">
      <c r="A16" s="175"/>
      <c r="C16" s="177" t="s">
        <v>517</v>
      </c>
      <c r="E16" s="175"/>
      <c r="G16" s="177"/>
      <c r="J16" s="66"/>
      <c r="M16" s="218"/>
      <c r="N16" s="219"/>
      <c r="O16" s="219"/>
      <c r="P16" s="219"/>
      <c r="Q16" s="219"/>
    </row>
    <row r="17" spans="1:26" s="68" customFormat="1" ht="15" customHeight="1" thickBot="1" x14ac:dyDescent="0.3">
      <c r="A17" s="175"/>
      <c r="C17" s="177" t="s">
        <v>499</v>
      </c>
      <c r="E17" s="175"/>
      <c r="G17" s="177"/>
      <c r="J17" s="66"/>
      <c r="M17" s="195" t="s">
        <v>500</v>
      </c>
      <c r="N17" s="196"/>
      <c r="O17" s="196"/>
      <c r="P17" s="196"/>
      <c r="Q17" s="196"/>
    </row>
    <row r="18" spans="1:26" s="68" customFormat="1" ht="15" customHeight="1" x14ac:dyDescent="0.25">
      <c r="A18" s="175" t="s">
        <v>333</v>
      </c>
      <c r="C18" s="177" t="s">
        <v>527</v>
      </c>
      <c r="E18" s="175" t="s">
        <v>362</v>
      </c>
      <c r="G18" s="177" t="s">
        <v>340</v>
      </c>
      <c r="J18" s="66"/>
      <c r="M18" s="197"/>
      <c r="N18" s="197"/>
      <c r="O18" s="197"/>
      <c r="P18" s="197"/>
      <c r="Q18" s="198" t="s">
        <v>501</v>
      </c>
    </row>
    <row r="19" spans="1:26" s="68" customFormat="1" ht="15" customHeight="1" thickBot="1" x14ac:dyDescent="0.3">
      <c r="A19" s="178" t="s">
        <v>363</v>
      </c>
      <c r="C19" s="179" t="s">
        <v>334</v>
      </c>
      <c r="E19" s="178" t="s">
        <v>341</v>
      </c>
      <c r="G19" s="179" t="s">
        <v>341</v>
      </c>
      <c r="I19" s="73" t="s">
        <v>142</v>
      </c>
      <c r="K19" s="73" t="s">
        <v>432</v>
      </c>
      <c r="L19" s="72"/>
      <c r="M19" s="199" t="s">
        <v>502</v>
      </c>
      <c r="N19" s="200"/>
      <c r="O19" s="199" t="s">
        <v>503</v>
      </c>
      <c r="P19" s="201"/>
      <c r="Q19" s="199" t="s">
        <v>504</v>
      </c>
      <c r="R19" s="72" t="s">
        <v>125</v>
      </c>
      <c r="S19" s="72"/>
      <c r="T19" s="72"/>
      <c r="U19" s="72"/>
      <c r="V19" s="72"/>
      <c r="W19" s="72"/>
      <c r="X19" s="72"/>
    </row>
    <row r="20" spans="1:26" s="68" customFormat="1" ht="15" customHeight="1" x14ac:dyDescent="0.25">
      <c r="A20" s="187" t="s">
        <v>430</v>
      </c>
      <c r="C20" s="188">
        <v>438101</v>
      </c>
      <c r="E20" s="189" t="s">
        <v>431</v>
      </c>
      <c r="G20" s="188">
        <v>1100</v>
      </c>
      <c r="H20" s="75"/>
      <c r="I20" s="190">
        <v>500000</v>
      </c>
      <c r="K20" s="191" t="s">
        <v>433</v>
      </c>
      <c r="L20" s="193"/>
      <c r="M20" s="204" t="s">
        <v>505</v>
      </c>
      <c r="N20" s="202"/>
      <c r="O20" s="204"/>
      <c r="P20" s="202"/>
      <c r="Q20" s="204"/>
      <c r="R20" s="6" t="str">
        <f t="shared" ref="R20:R34" si="0">IF(AND(S20,Y20),"","*")</f>
        <v/>
      </c>
      <c r="S20" s="54" t="b">
        <f>IF(OR(T20=0,T20=5),TRUE, FALSE)</f>
        <v>1</v>
      </c>
      <c r="T20" s="54">
        <f>COUNTIF(U20:Z20,FALSE)</f>
        <v>5</v>
      </c>
      <c r="U20" s="55" t="b">
        <f>ISBLANK(C20)</f>
        <v>0</v>
      </c>
      <c r="V20" s="55" t="b">
        <f>ISBLANK(E20)</f>
        <v>0</v>
      </c>
      <c r="W20" s="55" t="b">
        <f>ISBLANK(G20)</f>
        <v>0</v>
      </c>
      <c r="X20" s="55" t="b">
        <f>ISBLANK(I20)</f>
        <v>0</v>
      </c>
      <c r="Y20" s="56" t="b">
        <f t="shared" ref="Y20:Y21" si="1">IF(ISBLANK(C20),TRUE,OR(TEXT(LEFT(C20,4),"0000")="4381",TEXT(LEFT(C20,4),"0000")="4380",TEXT(LEFT(C20,4),"0000")="438F"))</f>
        <v>1</v>
      </c>
      <c r="Z20" s="68" t="b">
        <f t="shared" ref="Z20:Z34" si="2">AND(ISBLANK(M20),ISBLANK(O20),ISBLANK(Q20))</f>
        <v>0</v>
      </c>
    </row>
    <row r="21" spans="1:26" s="68" customFormat="1" ht="15" customHeight="1" x14ac:dyDescent="0.25">
      <c r="A21" s="192"/>
      <c r="C21" s="181"/>
      <c r="E21" s="180"/>
      <c r="G21" s="181"/>
      <c r="H21" s="75"/>
      <c r="I21" s="76"/>
      <c r="K21" s="74"/>
      <c r="L21" s="194"/>
      <c r="M21" s="74"/>
      <c r="N21" s="194"/>
      <c r="O21" s="203"/>
      <c r="P21" s="194"/>
      <c r="Q21" s="203"/>
      <c r="R21" s="6" t="str">
        <f t="shared" si="0"/>
        <v/>
      </c>
      <c r="S21" s="54" t="b">
        <f t="shared" ref="S21:S34" si="3">IF(OR(T21=0,T21=5),TRUE, FALSE)</f>
        <v>1</v>
      </c>
      <c r="T21" s="54">
        <f t="shared" ref="T21:T34" si="4">COUNTIF(U21:Z21,FALSE)</f>
        <v>0</v>
      </c>
      <c r="U21" s="55" t="b">
        <f t="shared" ref="U21:U34" si="5">ISBLANK(C21)</f>
        <v>1</v>
      </c>
      <c r="V21" s="55" t="b">
        <f t="shared" ref="V21:V34" si="6">ISBLANK(E21)</f>
        <v>1</v>
      </c>
      <c r="W21" s="55" t="b">
        <f t="shared" ref="W21:W34" si="7">ISBLANK(G21)</f>
        <v>1</v>
      </c>
      <c r="X21" s="55" t="b">
        <f t="shared" ref="X21:X34" si="8">ISBLANK(I21)</f>
        <v>1</v>
      </c>
      <c r="Y21" s="56" t="b">
        <f t="shared" si="1"/>
        <v>1</v>
      </c>
      <c r="Z21" s="68" t="b">
        <f t="shared" si="2"/>
        <v>1</v>
      </c>
    </row>
    <row r="22" spans="1:26" s="68" customFormat="1" ht="15" customHeight="1" x14ac:dyDescent="0.25">
      <c r="A22" s="192"/>
      <c r="C22" s="181"/>
      <c r="E22" s="180"/>
      <c r="G22" s="181"/>
      <c r="H22" s="75"/>
      <c r="I22" s="76"/>
      <c r="K22" s="74"/>
      <c r="L22" s="194"/>
      <c r="M22" s="203"/>
      <c r="N22" s="194"/>
      <c r="O22" s="203"/>
      <c r="P22" s="194"/>
      <c r="Q22" s="203"/>
      <c r="R22" s="6" t="str">
        <f t="shared" si="0"/>
        <v/>
      </c>
      <c r="S22" s="54" t="b">
        <f t="shared" si="3"/>
        <v>1</v>
      </c>
      <c r="T22" s="54">
        <f t="shared" si="4"/>
        <v>0</v>
      </c>
      <c r="U22" s="55" t="b">
        <f t="shared" si="5"/>
        <v>1</v>
      </c>
      <c r="V22" s="55" t="b">
        <f t="shared" si="6"/>
        <v>1</v>
      </c>
      <c r="W22" s="55" t="b">
        <f t="shared" si="7"/>
        <v>1</v>
      </c>
      <c r="X22" s="55" t="b">
        <f t="shared" si="8"/>
        <v>1</v>
      </c>
      <c r="Y22" s="56" t="b">
        <f>IF(ISBLANK(C22),TRUE,OR(TEXT(LEFT(C22,4),"0000")="4381",TEXT(LEFT(C22,4),"0000")="4380",TEXT(LEFT(C22,4),"0000")="438F"))</f>
        <v>1</v>
      </c>
      <c r="Z22" s="68" t="b">
        <f t="shared" si="2"/>
        <v>1</v>
      </c>
    </row>
    <row r="23" spans="1:26" s="68" customFormat="1" ht="15" customHeight="1" x14ac:dyDescent="0.25">
      <c r="A23" s="192"/>
      <c r="C23" s="181"/>
      <c r="E23" s="180"/>
      <c r="G23" s="181"/>
      <c r="H23" s="75"/>
      <c r="I23" s="76"/>
      <c r="K23" s="74"/>
      <c r="L23" s="194"/>
      <c r="M23" s="203"/>
      <c r="N23" s="194"/>
      <c r="O23" s="203"/>
      <c r="P23" s="194"/>
      <c r="Q23" s="203"/>
      <c r="R23" s="6" t="str">
        <f t="shared" si="0"/>
        <v/>
      </c>
      <c r="S23" s="54" t="b">
        <f t="shared" si="3"/>
        <v>1</v>
      </c>
      <c r="T23" s="54">
        <f t="shared" si="4"/>
        <v>0</v>
      </c>
      <c r="U23" s="55" t="b">
        <f t="shared" si="5"/>
        <v>1</v>
      </c>
      <c r="V23" s="55" t="b">
        <f t="shared" si="6"/>
        <v>1</v>
      </c>
      <c r="W23" s="55" t="b">
        <f t="shared" si="7"/>
        <v>1</v>
      </c>
      <c r="X23" s="55" t="b">
        <f t="shared" si="8"/>
        <v>1</v>
      </c>
      <c r="Y23" s="56" t="b">
        <f t="shared" ref="Y23:Y34" si="9">IF(ISBLANK(C23),TRUE,OR(TEXT(LEFT(C23,4),"0000")="4381",TEXT(LEFT(C23,4),"0000")="4380",TEXT(LEFT(C23,4),"0000")="438F"))</f>
        <v>1</v>
      </c>
      <c r="Z23" s="68" t="b">
        <f t="shared" si="2"/>
        <v>1</v>
      </c>
    </row>
    <row r="24" spans="1:26" s="68" customFormat="1" ht="15" customHeight="1" x14ac:dyDescent="0.25">
      <c r="A24" s="192"/>
      <c r="C24" s="181"/>
      <c r="E24" s="180"/>
      <c r="G24" s="181"/>
      <c r="H24" s="75"/>
      <c r="I24" s="76"/>
      <c r="K24" s="74"/>
      <c r="L24" s="194"/>
      <c r="M24" s="203"/>
      <c r="N24" s="194"/>
      <c r="O24" s="203"/>
      <c r="P24" s="194"/>
      <c r="Q24" s="203"/>
      <c r="R24" s="6" t="str">
        <f t="shared" si="0"/>
        <v/>
      </c>
      <c r="S24" s="54" t="b">
        <f t="shared" si="3"/>
        <v>1</v>
      </c>
      <c r="T24" s="54">
        <f t="shared" si="4"/>
        <v>0</v>
      </c>
      <c r="U24" s="55" t="b">
        <f t="shared" si="5"/>
        <v>1</v>
      </c>
      <c r="V24" s="55" t="b">
        <f t="shared" si="6"/>
        <v>1</v>
      </c>
      <c r="W24" s="55" t="b">
        <f t="shared" si="7"/>
        <v>1</v>
      </c>
      <c r="X24" s="55" t="b">
        <f t="shared" si="8"/>
        <v>1</v>
      </c>
      <c r="Y24" s="56" t="b">
        <f t="shared" si="9"/>
        <v>1</v>
      </c>
      <c r="Z24" s="68" t="b">
        <f t="shared" si="2"/>
        <v>1</v>
      </c>
    </row>
    <row r="25" spans="1:26" s="68" customFormat="1" ht="15" customHeight="1" x14ac:dyDescent="0.25">
      <c r="A25" s="192"/>
      <c r="C25" s="181"/>
      <c r="E25" s="180"/>
      <c r="G25" s="181"/>
      <c r="H25" s="75"/>
      <c r="I25" s="76"/>
      <c r="K25" s="74"/>
      <c r="L25" s="194"/>
      <c r="M25" s="203"/>
      <c r="N25" s="194"/>
      <c r="O25" s="203"/>
      <c r="P25" s="194"/>
      <c r="Q25" s="203"/>
      <c r="R25" s="6" t="str">
        <f t="shared" si="0"/>
        <v/>
      </c>
      <c r="S25" s="54" t="b">
        <f t="shared" si="3"/>
        <v>1</v>
      </c>
      <c r="T25" s="54">
        <f t="shared" si="4"/>
        <v>0</v>
      </c>
      <c r="U25" s="55" t="b">
        <f t="shared" si="5"/>
        <v>1</v>
      </c>
      <c r="V25" s="55" t="b">
        <f t="shared" si="6"/>
        <v>1</v>
      </c>
      <c r="W25" s="55" t="b">
        <f t="shared" si="7"/>
        <v>1</v>
      </c>
      <c r="X25" s="55" t="b">
        <f t="shared" si="8"/>
        <v>1</v>
      </c>
      <c r="Y25" s="56" t="b">
        <f t="shared" si="9"/>
        <v>1</v>
      </c>
      <c r="Z25" s="68" t="b">
        <f t="shared" si="2"/>
        <v>1</v>
      </c>
    </row>
    <row r="26" spans="1:26" s="68" customFormat="1" ht="15" customHeight="1" x14ac:dyDescent="0.25">
      <c r="A26" s="192"/>
      <c r="C26" s="181"/>
      <c r="E26" s="180"/>
      <c r="G26" s="181"/>
      <c r="H26" s="75"/>
      <c r="I26" s="76"/>
      <c r="K26" s="74"/>
      <c r="L26" s="194"/>
      <c r="M26" s="203"/>
      <c r="N26" s="194"/>
      <c r="O26" s="203"/>
      <c r="P26" s="194"/>
      <c r="Q26" s="203"/>
      <c r="R26" s="6" t="str">
        <f t="shared" si="0"/>
        <v/>
      </c>
      <c r="S26" s="54" t="b">
        <f t="shared" si="3"/>
        <v>1</v>
      </c>
      <c r="T26" s="54">
        <f t="shared" si="4"/>
        <v>0</v>
      </c>
      <c r="U26" s="55" t="b">
        <f t="shared" si="5"/>
        <v>1</v>
      </c>
      <c r="V26" s="55" t="b">
        <f t="shared" si="6"/>
        <v>1</v>
      </c>
      <c r="W26" s="55" t="b">
        <f t="shared" si="7"/>
        <v>1</v>
      </c>
      <c r="X26" s="55" t="b">
        <f t="shared" si="8"/>
        <v>1</v>
      </c>
      <c r="Y26" s="56" t="b">
        <f t="shared" si="9"/>
        <v>1</v>
      </c>
      <c r="Z26" s="68" t="b">
        <f t="shared" si="2"/>
        <v>1</v>
      </c>
    </row>
    <row r="27" spans="1:26" s="68" customFormat="1" ht="15" customHeight="1" x14ac:dyDescent="0.25">
      <c r="A27" s="192"/>
      <c r="C27" s="181"/>
      <c r="E27" s="180"/>
      <c r="G27" s="181"/>
      <c r="H27" s="75"/>
      <c r="I27" s="76"/>
      <c r="K27" s="74"/>
      <c r="L27" s="194"/>
      <c r="M27" s="203"/>
      <c r="N27" s="194"/>
      <c r="O27" s="203"/>
      <c r="P27" s="194"/>
      <c r="Q27" s="203"/>
      <c r="R27" s="6" t="str">
        <f t="shared" si="0"/>
        <v/>
      </c>
      <c r="S27" s="54" t="b">
        <f t="shared" si="3"/>
        <v>1</v>
      </c>
      <c r="T27" s="54">
        <f t="shared" si="4"/>
        <v>0</v>
      </c>
      <c r="U27" s="55" t="b">
        <f t="shared" si="5"/>
        <v>1</v>
      </c>
      <c r="V27" s="55" t="b">
        <f t="shared" si="6"/>
        <v>1</v>
      </c>
      <c r="W27" s="55" t="b">
        <f t="shared" si="7"/>
        <v>1</v>
      </c>
      <c r="X27" s="55" t="b">
        <f t="shared" si="8"/>
        <v>1</v>
      </c>
      <c r="Y27" s="56" t="b">
        <f t="shared" si="9"/>
        <v>1</v>
      </c>
      <c r="Z27" s="68" t="b">
        <f t="shared" si="2"/>
        <v>1</v>
      </c>
    </row>
    <row r="28" spans="1:26" s="68" customFormat="1" ht="15" customHeight="1" x14ac:dyDescent="0.25">
      <c r="A28" s="192"/>
      <c r="C28" s="181"/>
      <c r="E28" s="180"/>
      <c r="G28" s="181"/>
      <c r="H28" s="75"/>
      <c r="I28" s="76"/>
      <c r="K28" s="74"/>
      <c r="L28" s="194"/>
      <c r="M28" s="203"/>
      <c r="N28" s="194"/>
      <c r="O28" s="203"/>
      <c r="P28" s="194"/>
      <c r="Q28" s="203"/>
      <c r="R28" s="6" t="str">
        <f t="shared" si="0"/>
        <v/>
      </c>
      <c r="S28" s="54" t="b">
        <f t="shared" si="3"/>
        <v>1</v>
      </c>
      <c r="T28" s="54">
        <f t="shared" si="4"/>
        <v>0</v>
      </c>
      <c r="U28" s="55" t="b">
        <f t="shared" si="5"/>
        <v>1</v>
      </c>
      <c r="V28" s="55" t="b">
        <f t="shared" si="6"/>
        <v>1</v>
      </c>
      <c r="W28" s="55" t="b">
        <f t="shared" si="7"/>
        <v>1</v>
      </c>
      <c r="X28" s="55" t="b">
        <f t="shared" si="8"/>
        <v>1</v>
      </c>
      <c r="Y28" s="56" t="b">
        <f t="shared" si="9"/>
        <v>1</v>
      </c>
      <c r="Z28" s="68" t="b">
        <f t="shared" si="2"/>
        <v>1</v>
      </c>
    </row>
    <row r="29" spans="1:26" s="68" customFormat="1" ht="15" customHeight="1" x14ac:dyDescent="0.25">
      <c r="A29" s="192"/>
      <c r="C29" s="181"/>
      <c r="E29" s="180"/>
      <c r="G29" s="181"/>
      <c r="H29" s="75"/>
      <c r="I29" s="76"/>
      <c r="K29" s="74"/>
      <c r="L29" s="194"/>
      <c r="M29" s="203"/>
      <c r="N29" s="194"/>
      <c r="O29" s="203"/>
      <c r="P29" s="194"/>
      <c r="Q29" s="203"/>
      <c r="R29" s="6" t="str">
        <f t="shared" si="0"/>
        <v/>
      </c>
      <c r="S29" s="54" t="b">
        <f t="shared" si="3"/>
        <v>1</v>
      </c>
      <c r="T29" s="54">
        <f t="shared" si="4"/>
        <v>0</v>
      </c>
      <c r="U29" s="55" t="b">
        <f t="shared" si="5"/>
        <v>1</v>
      </c>
      <c r="V29" s="55" t="b">
        <f t="shared" si="6"/>
        <v>1</v>
      </c>
      <c r="W29" s="55" t="b">
        <f t="shared" si="7"/>
        <v>1</v>
      </c>
      <c r="X29" s="55" t="b">
        <f t="shared" si="8"/>
        <v>1</v>
      </c>
      <c r="Y29" s="56" t="b">
        <f t="shared" si="9"/>
        <v>1</v>
      </c>
      <c r="Z29" s="68" t="b">
        <f t="shared" si="2"/>
        <v>1</v>
      </c>
    </row>
    <row r="30" spans="1:26" s="68" customFormat="1" ht="15" customHeight="1" x14ac:dyDescent="0.25">
      <c r="A30" s="192"/>
      <c r="C30" s="181"/>
      <c r="E30" s="180"/>
      <c r="G30" s="181"/>
      <c r="H30" s="75"/>
      <c r="I30" s="76"/>
      <c r="K30" s="74"/>
      <c r="L30" s="194"/>
      <c r="M30" s="203"/>
      <c r="N30" s="194"/>
      <c r="O30" s="203"/>
      <c r="P30" s="194"/>
      <c r="Q30" s="203"/>
      <c r="R30" s="6" t="str">
        <f t="shared" si="0"/>
        <v/>
      </c>
      <c r="S30" s="54" t="b">
        <f t="shared" si="3"/>
        <v>1</v>
      </c>
      <c r="T30" s="54">
        <f t="shared" si="4"/>
        <v>0</v>
      </c>
      <c r="U30" s="55" t="b">
        <f t="shared" si="5"/>
        <v>1</v>
      </c>
      <c r="V30" s="55" t="b">
        <f t="shared" si="6"/>
        <v>1</v>
      </c>
      <c r="W30" s="55" t="b">
        <f t="shared" si="7"/>
        <v>1</v>
      </c>
      <c r="X30" s="55" t="b">
        <f t="shared" si="8"/>
        <v>1</v>
      </c>
      <c r="Y30" s="56" t="b">
        <f t="shared" si="9"/>
        <v>1</v>
      </c>
      <c r="Z30" s="68" t="b">
        <f t="shared" si="2"/>
        <v>1</v>
      </c>
    </row>
    <row r="31" spans="1:26" s="68" customFormat="1" ht="15" customHeight="1" x14ac:dyDescent="0.25">
      <c r="A31" s="192"/>
      <c r="C31" s="181"/>
      <c r="E31" s="180"/>
      <c r="G31" s="181"/>
      <c r="H31" s="75"/>
      <c r="I31" s="76"/>
      <c r="K31" s="74"/>
      <c r="L31" s="194"/>
      <c r="M31" s="203"/>
      <c r="N31" s="194"/>
      <c r="O31" s="203"/>
      <c r="P31" s="194"/>
      <c r="Q31" s="203"/>
      <c r="R31" s="6" t="str">
        <f t="shared" si="0"/>
        <v/>
      </c>
      <c r="S31" s="54" t="b">
        <f t="shared" si="3"/>
        <v>1</v>
      </c>
      <c r="T31" s="54">
        <f t="shared" si="4"/>
        <v>0</v>
      </c>
      <c r="U31" s="55" t="b">
        <f t="shared" si="5"/>
        <v>1</v>
      </c>
      <c r="V31" s="55" t="b">
        <f t="shared" si="6"/>
        <v>1</v>
      </c>
      <c r="W31" s="55" t="b">
        <f t="shared" si="7"/>
        <v>1</v>
      </c>
      <c r="X31" s="55" t="b">
        <f t="shared" si="8"/>
        <v>1</v>
      </c>
      <c r="Y31" s="56" t="b">
        <f t="shared" si="9"/>
        <v>1</v>
      </c>
      <c r="Z31" s="68" t="b">
        <f t="shared" si="2"/>
        <v>1</v>
      </c>
    </row>
    <row r="32" spans="1:26" s="68" customFormat="1" ht="15" customHeight="1" x14ac:dyDescent="0.25">
      <c r="A32" s="192"/>
      <c r="C32" s="181"/>
      <c r="E32" s="180"/>
      <c r="G32" s="181"/>
      <c r="H32" s="75"/>
      <c r="I32" s="76"/>
      <c r="K32" s="74"/>
      <c r="L32" s="194"/>
      <c r="M32" s="203"/>
      <c r="N32" s="194"/>
      <c r="O32" s="203"/>
      <c r="P32" s="194"/>
      <c r="Q32" s="203"/>
      <c r="R32" s="6" t="str">
        <f t="shared" si="0"/>
        <v/>
      </c>
      <c r="S32" s="54" t="b">
        <f t="shared" si="3"/>
        <v>1</v>
      </c>
      <c r="T32" s="54">
        <f t="shared" si="4"/>
        <v>0</v>
      </c>
      <c r="U32" s="55" t="b">
        <f t="shared" si="5"/>
        <v>1</v>
      </c>
      <c r="V32" s="55" t="b">
        <f t="shared" si="6"/>
        <v>1</v>
      </c>
      <c r="W32" s="55" t="b">
        <f t="shared" si="7"/>
        <v>1</v>
      </c>
      <c r="X32" s="55" t="b">
        <f t="shared" si="8"/>
        <v>1</v>
      </c>
      <c r="Y32" s="56" t="b">
        <f t="shared" si="9"/>
        <v>1</v>
      </c>
      <c r="Z32" s="68" t="b">
        <f t="shared" si="2"/>
        <v>1</v>
      </c>
    </row>
    <row r="33" spans="1:26" s="68" customFormat="1" ht="15" customHeight="1" x14ac:dyDescent="0.25">
      <c r="A33" s="192"/>
      <c r="C33" s="181"/>
      <c r="E33" s="180"/>
      <c r="G33" s="181"/>
      <c r="H33" s="75"/>
      <c r="I33" s="76"/>
      <c r="K33" s="74"/>
      <c r="L33" s="194"/>
      <c r="M33" s="203"/>
      <c r="N33" s="194"/>
      <c r="O33" s="203"/>
      <c r="P33" s="194"/>
      <c r="Q33" s="203"/>
      <c r="R33" s="6" t="str">
        <f t="shared" si="0"/>
        <v/>
      </c>
      <c r="S33" s="54" t="b">
        <f t="shared" si="3"/>
        <v>1</v>
      </c>
      <c r="T33" s="54">
        <f t="shared" si="4"/>
        <v>0</v>
      </c>
      <c r="U33" s="55" t="b">
        <f t="shared" si="5"/>
        <v>1</v>
      </c>
      <c r="V33" s="55" t="b">
        <f t="shared" si="6"/>
        <v>1</v>
      </c>
      <c r="W33" s="55" t="b">
        <f t="shared" si="7"/>
        <v>1</v>
      </c>
      <c r="X33" s="55" t="b">
        <f t="shared" si="8"/>
        <v>1</v>
      </c>
      <c r="Y33" s="56" t="b">
        <f t="shared" si="9"/>
        <v>1</v>
      </c>
      <c r="Z33" s="68" t="b">
        <f t="shared" si="2"/>
        <v>1</v>
      </c>
    </row>
    <row r="34" spans="1:26" s="68" customFormat="1" ht="15" customHeight="1" x14ac:dyDescent="0.25">
      <c r="A34" s="192"/>
      <c r="C34" s="181"/>
      <c r="E34" s="180"/>
      <c r="G34" s="181"/>
      <c r="H34" s="75"/>
      <c r="I34" s="76"/>
      <c r="K34" s="74"/>
      <c r="L34" s="194"/>
      <c r="M34" s="203"/>
      <c r="N34" s="194"/>
      <c r="O34" s="203"/>
      <c r="P34" s="194"/>
      <c r="Q34" s="203"/>
      <c r="R34" s="6" t="str">
        <f t="shared" si="0"/>
        <v/>
      </c>
      <c r="S34" s="54" t="b">
        <f t="shared" si="3"/>
        <v>1</v>
      </c>
      <c r="T34" s="54">
        <f t="shared" si="4"/>
        <v>0</v>
      </c>
      <c r="U34" s="55" t="b">
        <f t="shared" si="5"/>
        <v>1</v>
      </c>
      <c r="V34" s="55" t="b">
        <f t="shared" si="6"/>
        <v>1</v>
      </c>
      <c r="W34" s="55" t="b">
        <f t="shared" si="7"/>
        <v>1</v>
      </c>
      <c r="X34" s="55" t="b">
        <f t="shared" si="8"/>
        <v>1</v>
      </c>
      <c r="Y34" s="56" t="b">
        <f t="shared" si="9"/>
        <v>1</v>
      </c>
      <c r="Z34" s="68" t="b">
        <f t="shared" si="2"/>
        <v>1</v>
      </c>
    </row>
    <row r="35" spans="1:26" ht="20.100000000000001" customHeight="1" thickBot="1" x14ac:dyDescent="0.35">
      <c r="A35" s="185"/>
      <c r="B35" s="186"/>
      <c r="C35" s="184"/>
      <c r="D35" s="77"/>
      <c r="E35" s="182"/>
      <c r="F35" s="183"/>
      <c r="G35" s="184"/>
      <c r="H35" s="78"/>
      <c r="I35" s="77"/>
      <c r="J35" s="77"/>
      <c r="K35" s="77"/>
      <c r="L35" s="77"/>
      <c r="M35" s="77"/>
      <c r="N35" s="77"/>
      <c r="O35" s="77"/>
      <c r="P35" s="77"/>
      <c r="Q35" s="77"/>
      <c r="R35" s="79"/>
      <c r="S35" s="54">
        <f>COUNTIF(S20:S34,FALSE)</f>
        <v>0</v>
      </c>
      <c r="T35" s="79"/>
      <c r="U35" s="79"/>
      <c r="V35" s="79"/>
      <c r="W35" s="79"/>
      <c r="X35" s="79"/>
      <c r="Y35" s="57">
        <f>COUNTIF(Y20:Y34,FALSE)</f>
        <v>0</v>
      </c>
    </row>
    <row r="36" spans="1:26" ht="6" customHeight="1" x14ac:dyDescent="0.3">
      <c r="C36" s="77"/>
      <c r="D36" s="77"/>
      <c r="E36" s="77"/>
      <c r="F36" s="77"/>
      <c r="G36" s="77"/>
      <c r="H36" s="78"/>
      <c r="I36" s="77"/>
      <c r="J36" s="77"/>
      <c r="K36" s="77"/>
      <c r="L36" s="77"/>
      <c r="M36" s="77"/>
      <c r="N36" s="77"/>
      <c r="O36" s="77"/>
      <c r="P36" s="77"/>
      <c r="Q36" s="77"/>
      <c r="R36" s="79"/>
      <c r="S36" s="54"/>
      <c r="T36" s="79"/>
      <c r="U36" s="79"/>
      <c r="V36" s="79"/>
      <c r="W36" s="79"/>
      <c r="X36" s="79"/>
      <c r="Y36" s="57"/>
    </row>
    <row r="37" spans="1:26" s="59" customFormat="1" ht="11.25" customHeight="1" x14ac:dyDescent="0.25">
      <c r="A37" s="59" t="s">
        <v>336</v>
      </c>
    </row>
    <row r="38" spans="1:26" s="48" customFormat="1" ht="14.25" customHeight="1" x14ac:dyDescent="0.25">
      <c r="A38" s="60"/>
      <c r="B38" s="108"/>
      <c r="C38" s="108"/>
      <c r="D38" s="60"/>
      <c r="E38" s="60"/>
      <c r="F38" s="60"/>
      <c r="G38" s="60"/>
      <c r="H38" s="60"/>
      <c r="I38" s="60"/>
      <c r="J38" s="60"/>
      <c r="K38" s="60"/>
      <c r="L38" s="60"/>
      <c r="M38" s="60"/>
      <c r="N38" s="60"/>
      <c r="O38" s="60"/>
      <c r="P38" s="60"/>
      <c r="Q38" s="60"/>
    </row>
    <row r="39" spans="1:26" s="48" customFormat="1" ht="15" customHeight="1" x14ac:dyDescent="0.25">
      <c r="A39" s="60"/>
      <c r="B39" s="113"/>
      <c r="C39" s="113"/>
      <c r="D39" s="60"/>
      <c r="E39" s="60"/>
      <c r="F39" s="60"/>
      <c r="G39" s="60"/>
      <c r="H39" s="60"/>
      <c r="I39" s="60"/>
      <c r="J39" s="60"/>
      <c r="K39" s="61"/>
      <c r="L39" s="61"/>
      <c r="M39" s="61"/>
      <c r="N39" s="61"/>
      <c r="O39" s="61"/>
      <c r="P39" s="61"/>
      <c r="Q39" s="61"/>
    </row>
    <row r="40" spans="1:26" s="48" customFormat="1" ht="15" customHeight="1" x14ac:dyDescent="0.25">
      <c r="A40" s="61"/>
      <c r="B40" s="108"/>
      <c r="C40" s="108"/>
      <c r="D40" s="61"/>
      <c r="E40" s="61"/>
      <c r="F40" s="61"/>
      <c r="G40" s="61"/>
      <c r="H40" s="61"/>
      <c r="I40" s="61"/>
      <c r="J40" s="61"/>
      <c r="K40" s="61"/>
      <c r="L40" s="61"/>
      <c r="M40" s="61"/>
      <c r="N40" s="61"/>
      <c r="O40" s="61"/>
      <c r="P40" s="61"/>
      <c r="Q40" s="61"/>
    </row>
    <row r="41" spans="1:26" ht="25.65" customHeight="1" x14ac:dyDescent="0.3">
      <c r="F41" s="77"/>
    </row>
    <row r="42" spans="1:26" ht="20.85" customHeight="1" x14ac:dyDescent="0.3">
      <c r="A42" s="156" t="s">
        <v>375</v>
      </c>
      <c r="F42" s="77"/>
    </row>
    <row r="43" spans="1:26" ht="20.85" customHeight="1" x14ac:dyDescent="0.3">
      <c r="A43" s="156" t="s">
        <v>374</v>
      </c>
      <c r="F43" s="77"/>
    </row>
    <row r="44" spans="1:26" ht="20.85" customHeight="1" x14ac:dyDescent="0.3">
      <c r="B44" s="12"/>
      <c r="C44" s="12"/>
      <c r="F44" s="77"/>
    </row>
    <row r="45" spans="1:26" ht="20.85" customHeight="1" x14ac:dyDescent="0.3">
      <c r="F45" s="77"/>
      <c r="G45" s="80" t="s">
        <v>125</v>
      </c>
    </row>
    <row r="46" spans="1:26" ht="20.85" customHeight="1" x14ac:dyDescent="0.3">
      <c r="F46" s="77"/>
    </row>
    <row r="47" spans="1:26" ht="20.85" customHeight="1" x14ac:dyDescent="0.3">
      <c r="F47" s="77"/>
    </row>
    <row r="48" spans="1:26" ht="20.85" customHeight="1" x14ac:dyDescent="0.3">
      <c r="F48" s="77"/>
      <c r="G48" s="81" t="s">
        <v>125</v>
      </c>
      <c r="H48" s="81"/>
      <c r="R48" s="81" t="s">
        <v>125</v>
      </c>
      <c r="S48" s="81"/>
      <c r="T48" s="81"/>
      <c r="U48" s="81"/>
      <c r="V48" s="81"/>
      <c r="W48" s="81"/>
      <c r="X48" s="81"/>
    </row>
    <row r="49" spans="6:6" x14ac:dyDescent="0.3">
      <c r="F49" s="77"/>
    </row>
    <row r="50" spans="6:6" x14ac:dyDescent="0.3">
      <c r="F50" s="77"/>
    </row>
    <row r="51" spans="6:6" x14ac:dyDescent="0.3">
      <c r="F51" s="77"/>
    </row>
    <row r="52" spans="6:6" x14ac:dyDescent="0.3">
      <c r="F52" s="77"/>
    </row>
    <row r="53" spans="6:6" x14ac:dyDescent="0.3">
      <c r="F53" s="77"/>
    </row>
    <row r="54" spans="6:6" x14ac:dyDescent="0.3">
      <c r="F54" s="77"/>
    </row>
    <row r="55" spans="6:6" x14ac:dyDescent="0.3">
      <c r="F55" s="77"/>
    </row>
    <row r="56" spans="6:6" x14ac:dyDescent="0.3">
      <c r="F56" s="77"/>
    </row>
    <row r="57" spans="6:6" x14ac:dyDescent="0.3">
      <c r="F57" s="77"/>
    </row>
    <row r="58" spans="6:6" x14ac:dyDescent="0.3">
      <c r="F58" s="77"/>
    </row>
    <row r="59" spans="6:6" x14ac:dyDescent="0.3">
      <c r="F59" s="77"/>
    </row>
    <row r="60" spans="6:6" x14ac:dyDescent="0.3">
      <c r="F60" s="77"/>
    </row>
    <row r="61" spans="6:6" x14ac:dyDescent="0.3">
      <c r="F61" s="77"/>
    </row>
    <row r="62" spans="6:6" x14ac:dyDescent="0.3">
      <c r="F62" s="77"/>
    </row>
    <row r="63" spans="6:6" x14ac:dyDescent="0.3">
      <c r="F63" s="77"/>
    </row>
    <row r="64" spans="6:6" x14ac:dyDescent="0.3">
      <c r="F64" s="77"/>
    </row>
    <row r="65" spans="6:6" x14ac:dyDescent="0.3">
      <c r="F65" s="77"/>
    </row>
    <row r="66" spans="6:6" x14ac:dyDescent="0.3">
      <c r="F66" s="77"/>
    </row>
    <row r="67" spans="6:6" x14ac:dyDescent="0.3">
      <c r="F67" s="77"/>
    </row>
    <row r="68" spans="6:6" x14ac:dyDescent="0.3">
      <c r="F68" s="77"/>
    </row>
    <row r="69" spans="6:6" x14ac:dyDescent="0.3">
      <c r="F69" s="77"/>
    </row>
    <row r="70" spans="6:6" x14ac:dyDescent="0.3">
      <c r="F70" s="77"/>
    </row>
    <row r="71" spans="6:6" x14ac:dyDescent="0.3">
      <c r="F71" s="77"/>
    </row>
    <row r="72" spans="6:6" x14ac:dyDescent="0.3">
      <c r="F72" s="77"/>
    </row>
    <row r="73" spans="6:6" x14ac:dyDescent="0.3">
      <c r="F73" s="77"/>
    </row>
    <row r="74" spans="6:6" x14ac:dyDescent="0.3">
      <c r="F74" s="77"/>
    </row>
    <row r="75" spans="6:6" x14ac:dyDescent="0.3">
      <c r="F75" s="77"/>
    </row>
    <row r="76" spans="6:6" x14ac:dyDescent="0.3">
      <c r="F76" s="77"/>
    </row>
    <row r="77" spans="6:6" x14ac:dyDescent="0.3">
      <c r="F77" s="77"/>
    </row>
    <row r="78" spans="6:6" x14ac:dyDescent="0.3">
      <c r="F78" s="77"/>
    </row>
    <row r="79" spans="6:6" x14ac:dyDescent="0.3">
      <c r="F79" s="77"/>
    </row>
    <row r="80" spans="6:6" x14ac:dyDescent="0.3">
      <c r="F80" s="77"/>
    </row>
    <row r="81" spans="6:6" x14ac:dyDescent="0.3">
      <c r="F81" s="77"/>
    </row>
    <row r="82" spans="6:6" x14ac:dyDescent="0.3">
      <c r="F82" s="77"/>
    </row>
    <row r="83" spans="6:6" x14ac:dyDescent="0.3">
      <c r="F83" s="77"/>
    </row>
    <row r="84" spans="6:6" x14ac:dyDescent="0.3">
      <c r="F84" s="77"/>
    </row>
    <row r="85" spans="6:6" x14ac:dyDescent="0.3">
      <c r="F85" s="77"/>
    </row>
    <row r="86" spans="6:6" x14ac:dyDescent="0.3">
      <c r="F86" s="77"/>
    </row>
    <row r="87" spans="6:6" x14ac:dyDescent="0.3">
      <c r="F87" s="77"/>
    </row>
    <row r="88" spans="6:6" x14ac:dyDescent="0.3">
      <c r="F88" s="77"/>
    </row>
    <row r="89" spans="6:6" x14ac:dyDescent="0.3">
      <c r="F89" s="77"/>
    </row>
    <row r="90" spans="6:6" x14ac:dyDescent="0.3">
      <c r="F90" s="77"/>
    </row>
    <row r="91" spans="6:6" x14ac:dyDescent="0.3">
      <c r="F91" s="77"/>
    </row>
    <row r="92" spans="6:6" x14ac:dyDescent="0.3">
      <c r="F92" s="77"/>
    </row>
    <row r="93" spans="6:6" x14ac:dyDescent="0.3">
      <c r="F93" s="77"/>
    </row>
    <row r="94" spans="6:6" x14ac:dyDescent="0.3">
      <c r="F94" s="77"/>
    </row>
    <row r="95" spans="6:6" x14ac:dyDescent="0.3">
      <c r="F95" s="77"/>
    </row>
    <row r="96" spans="6:6" x14ac:dyDescent="0.3">
      <c r="F96" s="77"/>
    </row>
    <row r="97" spans="6:6" x14ac:dyDescent="0.3">
      <c r="F97" s="77"/>
    </row>
    <row r="98" spans="6:6" x14ac:dyDescent="0.3">
      <c r="F98" s="77"/>
    </row>
    <row r="99" spans="6:6" x14ac:dyDescent="0.3">
      <c r="F99" s="77"/>
    </row>
    <row r="100" spans="6:6" x14ac:dyDescent="0.3">
      <c r="F100" s="77"/>
    </row>
    <row r="101" spans="6:6" x14ac:dyDescent="0.3">
      <c r="F101" s="77"/>
    </row>
    <row r="102" spans="6:6" x14ac:dyDescent="0.3">
      <c r="F102" s="77"/>
    </row>
    <row r="103" spans="6:6" x14ac:dyDescent="0.3">
      <c r="F103" s="77"/>
    </row>
    <row r="104" spans="6:6" x14ac:dyDescent="0.3">
      <c r="F104" s="77"/>
    </row>
    <row r="105" spans="6:6" x14ac:dyDescent="0.3">
      <c r="F105" s="77"/>
    </row>
    <row r="106" spans="6:6" x14ac:dyDescent="0.3">
      <c r="F106" s="77"/>
    </row>
    <row r="107" spans="6:6" x14ac:dyDescent="0.3">
      <c r="F107" s="77"/>
    </row>
    <row r="108" spans="6:6" x14ac:dyDescent="0.3">
      <c r="F108" s="77"/>
    </row>
    <row r="109" spans="6:6" x14ac:dyDescent="0.3">
      <c r="F109" s="77"/>
    </row>
    <row r="110" spans="6:6" x14ac:dyDescent="0.3">
      <c r="F110" s="77"/>
    </row>
    <row r="111" spans="6:6" x14ac:dyDescent="0.3">
      <c r="F111" s="77"/>
    </row>
    <row r="112" spans="6:6" x14ac:dyDescent="0.3">
      <c r="F112" s="77"/>
    </row>
    <row r="113" spans="6:6" x14ac:dyDescent="0.3">
      <c r="F113" s="77"/>
    </row>
    <row r="114" spans="6:6" x14ac:dyDescent="0.3">
      <c r="F114" s="77"/>
    </row>
    <row r="115" spans="6:6" x14ac:dyDescent="0.3">
      <c r="F115" s="77"/>
    </row>
    <row r="116" spans="6:6" x14ac:dyDescent="0.3">
      <c r="F116" s="77"/>
    </row>
    <row r="117" spans="6:6" x14ac:dyDescent="0.3">
      <c r="F117" s="77"/>
    </row>
    <row r="118" spans="6:6" x14ac:dyDescent="0.3">
      <c r="F118" s="77"/>
    </row>
    <row r="119" spans="6:6" x14ac:dyDescent="0.3">
      <c r="F119" s="77"/>
    </row>
    <row r="120" spans="6:6" x14ac:dyDescent="0.3">
      <c r="F120" s="77"/>
    </row>
    <row r="121" spans="6:6" x14ac:dyDescent="0.3">
      <c r="F121" s="77"/>
    </row>
    <row r="122" spans="6:6" x14ac:dyDescent="0.3">
      <c r="F122" s="77"/>
    </row>
    <row r="123" spans="6:6" x14ac:dyDescent="0.3">
      <c r="F123" s="77"/>
    </row>
    <row r="124" spans="6:6" x14ac:dyDescent="0.3">
      <c r="F124" s="77"/>
    </row>
    <row r="125" spans="6:6" x14ac:dyDescent="0.3">
      <c r="F125" s="77"/>
    </row>
    <row r="126" spans="6:6" x14ac:dyDescent="0.3">
      <c r="F126" s="77"/>
    </row>
    <row r="127" spans="6:6" x14ac:dyDescent="0.3">
      <c r="F127" s="77"/>
    </row>
    <row r="128" spans="6:6" x14ac:dyDescent="0.3">
      <c r="F128" s="77"/>
    </row>
    <row r="129" spans="6:6" x14ac:dyDescent="0.3">
      <c r="F129" s="77"/>
    </row>
    <row r="130" spans="6:6" x14ac:dyDescent="0.3">
      <c r="F130" s="77"/>
    </row>
    <row r="131" spans="6:6" x14ac:dyDescent="0.3">
      <c r="F131" s="77"/>
    </row>
    <row r="132" spans="6:6" x14ac:dyDescent="0.3">
      <c r="F132" s="77"/>
    </row>
    <row r="133" spans="6:6" x14ac:dyDescent="0.3">
      <c r="F133" s="77"/>
    </row>
    <row r="134" spans="6:6" x14ac:dyDescent="0.3">
      <c r="F134" s="77"/>
    </row>
    <row r="135" spans="6:6" x14ac:dyDescent="0.3">
      <c r="F135" s="77"/>
    </row>
    <row r="136" spans="6:6" x14ac:dyDescent="0.3">
      <c r="F136" s="77"/>
    </row>
    <row r="137" spans="6:6" x14ac:dyDescent="0.3">
      <c r="F137" s="77"/>
    </row>
    <row r="138" spans="6:6" x14ac:dyDescent="0.3">
      <c r="F138" s="77"/>
    </row>
    <row r="139" spans="6:6" x14ac:dyDescent="0.3">
      <c r="F139" s="77"/>
    </row>
    <row r="140" spans="6:6" x14ac:dyDescent="0.3">
      <c r="F140" s="77"/>
    </row>
    <row r="141" spans="6:6" x14ac:dyDescent="0.3">
      <c r="F141" s="77"/>
    </row>
    <row r="142" spans="6:6" x14ac:dyDescent="0.3">
      <c r="F142" s="77"/>
    </row>
    <row r="143" spans="6:6" x14ac:dyDescent="0.3">
      <c r="F143" s="77"/>
    </row>
    <row r="144" spans="6:6" x14ac:dyDescent="0.3">
      <c r="F144" s="77"/>
    </row>
    <row r="145" spans="6:6" x14ac:dyDescent="0.3">
      <c r="F145" s="77"/>
    </row>
    <row r="146" spans="6:6" x14ac:dyDescent="0.3">
      <c r="F146" s="77"/>
    </row>
    <row r="147" spans="6:6" x14ac:dyDescent="0.3">
      <c r="F147" s="77"/>
    </row>
    <row r="148" spans="6:6" x14ac:dyDescent="0.3">
      <c r="F148" s="77"/>
    </row>
    <row r="149" spans="6:6" x14ac:dyDescent="0.3">
      <c r="F149" s="77"/>
    </row>
    <row r="150" spans="6:6" x14ac:dyDescent="0.3">
      <c r="F150" s="77"/>
    </row>
    <row r="151" spans="6:6" x14ac:dyDescent="0.3">
      <c r="F151" s="77"/>
    </row>
    <row r="152" spans="6:6" x14ac:dyDescent="0.3">
      <c r="F152" s="77"/>
    </row>
    <row r="153" spans="6:6" x14ac:dyDescent="0.3">
      <c r="F153" s="77"/>
    </row>
    <row r="154" spans="6:6" x14ac:dyDescent="0.3">
      <c r="F154" s="77"/>
    </row>
    <row r="155" spans="6:6" x14ac:dyDescent="0.3">
      <c r="F155" s="77"/>
    </row>
    <row r="156" spans="6:6" x14ac:dyDescent="0.3">
      <c r="F156" s="77"/>
    </row>
    <row r="157" spans="6:6" x14ac:dyDescent="0.3">
      <c r="F157" s="77"/>
    </row>
    <row r="158" spans="6:6" x14ac:dyDescent="0.3">
      <c r="F158" s="77"/>
    </row>
    <row r="159" spans="6:6" x14ac:dyDescent="0.3">
      <c r="F159" s="77"/>
    </row>
    <row r="160" spans="6:6" x14ac:dyDescent="0.3">
      <c r="F160" s="77"/>
    </row>
    <row r="161" spans="6:6" x14ac:dyDescent="0.3">
      <c r="F161" s="77"/>
    </row>
    <row r="162" spans="6:6" x14ac:dyDescent="0.3">
      <c r="F162" s="77"/>
    </row>
    <row r="163" spans="6:6" x14ac:dyDescent="0.3">
      <c r="F163" s="77"/>
    </row>
    <row r="164" spans="6:6" x14ac:dyDescent="0.3">
      <c r="F164" s="77"/>
    </row>
    <row r="165" spans="6:6" x14ac:dyDescent="0.3">
      <c r="F165" s="77"/>
    </row>
    <row r="166" spans="6:6" x14ac:dyDescent="0.3">
      <c r="F166" s="77"/>
    </row>
    <row r="167" spans="6:6" x14ac:dyDescent="0.3">
      <c r="F167" s="77"/>
    </row>
    <row r="168" spans="6:6" x14ac:dyDescent="0.3">
      <c r="F168" s="77"/>
    </row>
    <row r="169" spans="6:6" x14ac:dyDescent="0.3">
      <c r="F169" s="77"/>
    </row>
    <row r="170" spans="6:6" x14ac:dyDescent="0.3">
      <c r="F170" s="77"/>
    </row>
    <row r="171" spans="6:6" x14ac:dyDescent="0.3">
      <c r="F171" s="77"/>
    </row>
    <row r="172" spans="6:6" x14ac:dyDescent="0.3">
      <c r="F172" s="77"/>
    </row>
    <row r="173" spans="6:6" x14ac:dyDescent="0.3">
      <c r="F173" s="77"/>
    </row>
  </sheetData>
  <sheetProtection formatColumns="0" formatRows="0"/>
  <dataConsolidate/>
  <mergeCells count="11">
    <mergeCell ref="A10:C10"/>
    <mergeCell ref="E10:G10"/>
    <mergeCell ref="C8:E8"/>
    <mergeCell ref="R1:R3"/>
    <mergeCell ref="C7:E7"/>
    <mergeCell ref="A1:Q1"/>
    <mergeCell ref="A2:Q2"/>
    <mergeCell ref="A3:Q3"/>
    <mergeCell ref="A4:Q4"/>
    <mergeCell ref="M6:Q6"/>
    <mergeCell ref="M7:Q7"/>
  </mergeCells>
  <conditionalFormatting sqref="S1:X3">
    <cfRule type="cellIs" dxfId="5" priority="2" stopIfTrue="1" operator="equal">
      <formula>"na"</formula>
    </cfRule>
  </conditionalFormatting>
  <conditionalFormatting sqref="R1:R3">
    <cfRule type="cellIs" dxfId="4" priority="1" stopIfTrue="1" operator="equal">
      <formula>"na"</formula>
    </cfRule>
  </conditionalFormatting>
  <dataValidations disablePrompts="1" count="4">
    <dataValidation type="textLength" operator="equal" allowBlank="1" showInputMessage="1" showErrorMessage="1" errorTitle="Invalid data!" error="GASB number must be 4 digits." sqref="WVU983050:WVV983064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40:E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D131076:E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D196612:E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D262148:E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D327684:E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D393220:E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D458756:E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D524292:E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D589828:E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D655364:E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D720900:E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D786436:E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D851972:E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D917508:E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D983044:E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G20:H34 JI20:JJ34 TE20:TF34 ADA20:ADB34 AMW20:AMX34 AWS20:AWT34 BGO20:BGP34 BQK20:BQL34 CAG20:CAH34 CKC20:CKD34 CTY20:CTZ34 DDU20:DDV34 DNQ20:DNR34 DXM20:DXN34 EHI20:EHJ34 ERE20:ERF34 FBA20:FBB34 FKW20:FKX34 FUS20:FUT34 GEO20:GEP34 GOK20:GOL34 GYG20:GYH34 HIC20:HID34 HRY20:HRZ34 IBU20:IBV34 ILQ20:ILR34 IVM20:IVN34 JFI20:JFJ34 JPE20:JPF34 JZA20:JZB34 KIW20:KIX34 KSS20:KST34 LCO20:LCP34 LMK20:LML34 LWG20:LWH34 MGC20:MGD34 MPY20:MPZ34 MZU20:MZV34 NJQ20:NJR34 NTM20:NTN34 ODI20:ODJ34 ONE20:ONF34 OXA20:OXB34 PGW20:PGX34 PQS20:PQT34 QAO20:QAP34 QKK20:QKL34 QUG20:QUH34 REC20:RED34 RNY20:RNZ34 RXU20:RXV34 SHQ20:SHR34 SRM20:SRN34 TBI20:TBJ34 TLE20:TLF34 TVA20:TVB34 UEW20:UEX34 UOS20:UOT34 UYO20:UYP34 VIK20:VIL34 VSG20:VSH34 WCC20:WCD34 WLY20:WLZ34 WVU20:WVV34 G65546:H65560 JI65546:JJ65560 TE65546:TF65560 ADA65546:ADB65560 AMW65546:AMX65560 AWS65546:AWT65560 BGO65546:BGP65560 BQK65546:BQL65560 CAG65546:CAH65560 CKC65546:CKD65560 CTY65546:CTZ65560 DDU65546:DDV65560 DNQ65546:DNR65560 DXM65546:DXN65560 EHI65546:EHJ65560 ERE65546:ERF65560 FBA65546:FBB65560 FKW65546:FKX65560 FUS65546:FUT65560 GEO65546:GEP65560 GOK65546:GOL65560 GYG65546:GYH65560 HIC65546:HID65560 HRY65546:HRZ65560 IBU65546:IBV65560 ILQ65546:ILR65560 IVM65546:IVN65560 JFI65546:JFJ65560 JPE65546:JPF65560 JZA65546:JZB65560 KIW65546:KIX65560 KSS65546:KST65560 LCO65546:LCP65560 LMK65546:LML65560 LWG65546:LWH65560 MGC65546:MGD65560 MPY65546:MPZ65560 MZU65546:MZV65560 NJQ65546:NJR65560 NTM65546:NTN65560 ODI65546:ODJ65560 ONE65546:ONF65560 OXA65546:OXB65560 PGW65546:PGX65560 PQS65546:PQT65560 QAO65546:QAP65560 QKK65546:QKL65560 QUG65546:QUH65560 REC65546:RED65560 RNY65546:RNZ65560 RXU65546:RXV65560 SHQ65546:SHR65560 SRM65546:SRN65560 TBI65546:TBJ65560 TLE65546:TLF65560 TVA65546:TVB65560 UEW65546:UEX65560 UOS65546:UOT65560 UYO65546:UYP65560 VIK65546:VIL65560 VSG65546:VSH65560 WCC65546:WCD65560 WLY65546:WLZ65560 WVU65546:WVV65560 G131082:H131096 JI131082:JJ131096 TE131082:TF131096 ADA131082:ADB131096 AMW131082:AMX131096 AWS131082:AWT131096 BGO131082:BGP131096 BQK131082:BQL131096 CAG131082:CAH131096 CKC131082:CKD131096 CTY131082:CTZ131096 DDU131082:DDV131096 DNQ131082:DNR131096 DXM131082:DXN131096 EHI131082:EHJ131096 ERE131082:ERF131096 FBA131082:FBB131096 FKW131082:FKX131096 FUS131082:FUT131096 GEO131082:GEP131096 GOK131082:GOL131096 GYG131082:GYH131096 HIC131082:HID131096 HRY131082:HRZ131096 IBU131082:IBV131096 ILQ131082:ILR131096 IVM131082:IVN131096 JFI131082:JFJ131096 JPE131082:JPF131096 JZA131082:JZB131096 KIW131082:KIX131096 KSS131082:KST131096 LCO131082:LCP131096 LMK131082:LML131096 LWG131082:LWH131096 MGC131082:MGD131096 MPY131082:MPZ131096 MZU131082:MZV131096 NJQ131082:NJR131096 NTM131082:NTN131096 ODI131082:ODJ131096 ONE131082:ONF131096 OXA131082:OXB131096 PGW131082:PGX131096 PQS131082:PQT131096 QAO131082:QAP131096 QKK131082:QKL131096 QUG131082:QUH131096 REC131082:RED131096 RNY131082:RNZ131096 RXU131082:RXV131096 SHQ131082:SHR131096 SRM131082:SRN131096 TBI131082:TBJ131096 TLE131082:TLF131096 TVA131082:TVB131096 UEW131082:UEX131096 UOS131082:UOT131096 UYO131082:UYP131096 VIK131082:VIL131096 VSG131082:VSH131096 WCC131082:WCD131096 WLY131082:WLZ131096 WVU131082:WVV131096 G196618:H196632 JI196618:JJ196632 TE196618:TF196632 ADA196618:ADB196632 AMW196618:AMX196632 AWS196618:AWT196632 BGO196618:BGP196632 BQK196618:BQL196632 CAG196618:CAH196632 CKC196618:CKD196632 CTY196618:CTZ196632 DDU196618:DDV196632 DNQ196618:DNR196632 DXM196618:DXN196632 EHI196618:EHJ196632 ERE196618:ERF196632 FBA196618:FBB196632 FKW196618:FKX196632 FUS196618:FUT196632 GEO196618:GEP196632 GOK196618:GOL196632 GYG196618:GYH196632 HIC196618:HID196632 HRY196618:HRZ196632 IBU196618:IBV196632 ILQ196618:ILR196632 IVM196618:IVN196632 JFI196618:JFJ196632 JPE196618:JPF196632 JZA196618:JZB196632 KIW196618:KIX196632 KSS196618:KST196632 LCO196618:LCP196632 LMK196618:LML196632 LWG196618:LWH196632 MGC196618:MGD196632 MPY196618:MPZ196632 MZU196618:MZV196632 NJQ196618:NJR196632 NTM196618:NTN196632 ODI196618:ODJ196632 ONE196618:ONF196632 OXA196618:OXB196632 PGW196618:PGX196632 PQS196618:PQT196632 QAO196618:QAP196632 QKK196618:QKL196632 QUG196618:QUH196632 REC196618:RED196632 RNY196618:RNZ196632 RXU196618:RXV196632 SHQ196618:SHR196632 SRM196618:SRN196632 TBI196618:TBJ196632 TLE196618:TLF196632 TVA196618:TVB196632 UEW196618:UEX196632 UOS196618:UOT196632 UYO196618:UYP196632 VIK196618:VIL196632 VSG196618:VSH196632 WCC196618:WCD196632 WLY196618:WLZ196632 WVU196618:WVV196632 G262154:H262168 JI262154:JJ262168 TE262154:TF262168 ADA262154:ADB262168 AMW262154:AMX262168 AWS262154:AWT262168 BGO262154:BGP262168 BQK262154:BQL262168 CAG262154:CAH262168 CKC262154:CKD262168 CTY262154:CTZ262168 DDU262154:DDV262168 DNQ262154:DNR262168 DXM262154:DXN262168 EHI262154:EHJ262168 ERE262154:ERF262168 FBA262154:FBB262168 FKW262154:FKX262168 FUS262154:FUT262168 GEO262154:GEP262168 GOK262154:GOL262168 GYG262154:GYH262168 HIC262154:HID262168 HRY262154:HRZ262168 IBU262154:IBV262168 ILQ262154:ILR262168 IVM262154:IVN262168 JFI262154:JFJ262168 JPE262154:JPF262168 JZA262154:JZB262168 KIW262154:KIX262168 KSS262154:KST262168 LCO262154:LCP262168 LMK262154:LML262168 LWG262154:LWH262168 MGC262154:MGD262168 MPY262154:MPZ262168 MZU262154:MZV262168 NJQ262154:NJR262168 NTM262154:NTN262168 ODI262154:ODJ262168 ONE262154:ONF262168 OXA262154:OXB262168 PGW262154:PGX262168 PQS262154:PQT262168 QAO262154:QAP262168 QKK262154:QKL262168 QUG262154:QUH262168 REC262154:RED262168 RNY262154:RNZ262168 RXU262154:RXV262168 SHQ262154:SHR262168 SRM262154:SRN262168 TBI262154:TBJ262168 TLE262154:TLF262168 TVA262154:TVB262168 UEW262154:UEX262168 UOS262154:UOT262168 UYO262154:UYP262168 VIK262154:VIL262168 VSG262154:VSH262168 WCC262154:WCD262168 WLY262154:WLZ262168 WVU262154:WVV262168 G327690:H327704 JI327690:JJ327704 TE327690:TF327704 ADA327690:ADB327704 AMW327690:AMX327704 AWS327690:AWT327704 BGO327690:BGP327704 BQK327690:BQL327704 CAG327690:CAH327704 CKC327690:CKD327704 CTY327690:CTZ327704 DDU327690:DDV327704 DNQ327690:DNR327704 DXM327690:DXN327704 EHI327690:EHJ327704 ERE327690:ERF327704 FBA327690:FBB327704 FKW327690:FKX327704 FUS327690:FUT327704 GEO327690:GEP327704 GOK327690:GOL327704 GYG327690:GYH327704 HIC327690:HID327704 HRY327690:HRZ327704 IBU327690:IBV327704 ILQ327690:ILR327704 IVM327690:IVN327704 JFI327690:JFJ327704 JPE327690:JPF327704 JZA327690:JZB327704 KIW327690:KIX327704 KSS327690:KST327704 LCO327690:LCP327704 LMK327690:LML327704 LWG327690:LWH327704 MGC327690:MGD327704 MPY327690:MPZ327704 MZU327690:MZV327704 NJQ327690:NJR327704 NTM327690:NTN327704 ODI327690:ODJ327704 ONE327690:ONF327704 OXA327690:OXB327704 PGW327690:PGX327704 PQS327690:PQT327704 QAO327690:QAP327704 QKK327690:QKL327704 QUG327690:QUH327704 REC327690:RED327704 RNY327690:RNZ327704 RXU327690:RXV327704 SHQ327690:SHR327704 SRM327690:SRN327704 TBI327690:TBJ327704 TLE327690:TLF327704 TVA327690:TVB327704 UEW327690:UEX327704 UOS327690:UOT327704 UYO327690:UYP327704 VIK327690:VIL327704 VSG327690:VSH327704 WCC327690:WCD327704 WLY327690:WLZ327704 WVU327690:WVV327704 G393226:H393240 JI393226:JJ393240 TE393226:TF393240 ADA393226:ADB393240 AMW393226:AMX393240 AWS393226:AWT393240 BGO393226:BGP393240 BQK393226:BQL393240 CAG393226:CAH393240 CKC393226:CKD393240 CTY393226:CTZ393240 DDU393226:DDV393240 DNQ393226:DNR393240 DXM393226:DXN393240 EHI393226:EHJ393240 ERE393226:ERF393240 FBA393226:FBB393240 FKW393226:FKX393240 FUS393226:FUT393240 GEO393226:GEP393240 GOK393226:GOL393240 GYG393226:GYH393240 HIC393226:HID393240 HRY393226:HRZ393240 IBU393226:IBV393240 ILQ393226:ILR393240 IVM393226:IVN393240 JFI393226:JFJ393240 JPE393226:JPF393240 JZA393226:JZB393240 KIW393226:KIX393240 KSS393226:KST393240 LCO393226:LCP393240 LMK393226:LML393240 LWG393226:LWH393240 MGC393226:MGD393240 MPY393226:MPZ393240 MZU393226:MZV393240 NJQ393226:NJR393240 NTM393226:NTN393240 ODI393226:ODJ393240 ONE393226:ONF393240 OXA393226:OXB393240 PGW393226:PGX393240 PQS393226:PQT393240 QAO393226:QAP393240 QKK393226:QKL393240 QUG393226:QUH393240 REC393226:RED393240 RNY393226:RNZ393240 RXU393226:RXV393240 SHQ393226:SHR393240 SRM393226:SRN393240 TBI393226:TBJ393240 TLE393226:TLF393240 TVA393226:TVB393240 UEW393226:UEX393240 UOS393226:UOT393240 UYO393226:UYP393240 VIK393226:VIL393240 VSG393226:VSH393240 WCC393226:WCD393240 WLY393226:WLZ393240 WVU393226:WVV393240 G458762:H458776 JI458762:JJ458776 TE458762:TF458776 ADA458762:ADB458776 AMW458762:AMX458776 AWS458762:AWT458776 BGO458762:BGP458776 BQK458762:BQL458776 CAG458762:CAH458776 CKC458762:CKD458776 CTY458762:CTZ458776 DDU458762:DDV458776 DNQ458762:DNR458776 DXM458762:DXN458776 EHI458762:EHJ458776 ERE458762:ERF458776 FBA458762:FBB458776 FKW458762:FKX458776 FUS458762:FUT458776 GEO458762:GEP458776 GOK458762:GOL458776 GYG458762:GYH458776 HIC458762:HID458776 HRY458762:HRZ458776 IBU458762:IBV458776 ILQ458762:ILR458776 IVM458762:IVN458776 JFI458762:JFJ458776 JPE458762:JPF458776 JZA458762:JZB458776 KIW458762:KIX458776 KSS458762:KST458776 LCO458762:LCP458776 LMK458762:LML458776 LWG458762:LWH458776 MGC458762:MGD458776 MPY458762:MPZ458776 MZU458762:MZV458776 NJQ458762:NJR458776 NTM458762:NTN458776 ODI458762:ODJ458776 ONE458762:ONF458776 OXA458762:OXB458776 PGW458762:PGX458776 PQS458762:PQT458776 QAO458762:QAP458776 QKK458762:QKL458776 QUG458762:QUH458776 REC458762:RED458776 RNY458762:RNZ458776 RXU458762:RXV458776 SHQ458762:SHR458776 SRM458762:SRN458776 TBI458762:TBJ458776 TLE458762:TLF458776 TVA458762:TVB458776 UEW458762:UEX458776 UOS458762:UOT458776 UYO458762:UYP458776 VIK458762:VIL458776 VSG458762:VSH458776 WCC458762:WCD458776 WLY458762:WLZ458776 WVU458762:WVV458776 G524298:H524312 JI524298:JJ524312 TE524298:TF524312 ADA524298:ADB524312 AMW524298:AMX524312 AWS524298:AWT524312 BGO524298:BGP524312 BQK524298:BQL524312 CAG524298:CAH524312 CKC524298:CKD524312 CTY524298:CTZ524312 DDU524298:DDV524312 DNQ524298:DNR524312 DXM524298:DXN524312 EHI524298:EHJ524312 ERE524298:ERF524312 FBA524298:FBB524312 FKW524298:FKX524312 FUS524298:FUT524312 GEO524298:GEP524312 GOK524298:GOL524312 GYG524298:GYH524312 HIC524298:HID524312 HRY524298:HRZ524312 IBU524298:IBV524312 ILQ524298:ILR524312 IVM524298:IVN524312 JFI524298:JFJ524312 JPE524298:JPF524312 JZA524298:JZB524312 KIW524298:KIX524312 KSS524298:KST524312 LCO524298:LCP524312 LMK524298:LML524312 LWG524298:LWH524312 MGC524298:MGD524312 MPY524298:MPZ524312 MZU524298:MZV524312 NJQ524298:NJR524312 NTM524298:NTN524312 ODI524298:ODJ524312 ONE524298:ONF524312 OXA524298:OXB524312 PGW524298:PGX524312 PQS524298:PQT524312 QAO524298:QAP524312 QKK524298:QKL524312 QUG524298:QUH524312 REC524298:RED524312 RNY524298:RNZ524312 RXU524298:RXV524312 SHQ524298:SHR524312 SRM524298:SRN524312 TBI524298:TBJ524312 TLE524298:TLF524312 TVA524298:TVB524312 UEW524298:UEX524312 UOS524298:UOT524312 UYO524298:UYP524312 VIK524298:VIL524312 VSG524298:VSH524312 WCC524298:WCD524312 WLY524298:WLZ524312 WVU524298:WVV524312 G589834:H589848 JI589834:JJ589848 TE589834:TF589848 ADA589834:ADB589848 AMW589834:AMX589848 AWS589834:AWT589848 BGO589834:BGP589848 BQK589834:BQL589848 CAG589834:CAH589848 CKC589834:CKD589848 CTY589834:CTZ589848 DDU589834:DDV589848 DNQ589834:DNR589848 DXM589834:DXN589848 EHI589834:EHJ589848 ERE589834:ERF589848 FBA589834:FBB589848 FKW589834:FKX589848 FUS589834:FUT589848 GEO589834:GEP589848 GOK589834:GOL589848 GYG589834:GYH589848 HIC589834:HID589848 HRY589834:HRZ589848 IBU589834:IBV589848 ILQ589834:ILR589848 IVM589834:IVN589848 JFI589834:JFJ589848 JPE589834:JPF589848 JZA589834:JZB589848 KIW589834:KIX589848 KSS589834:KST589848 LCO589834:LCP589848 LMK589834:LML589848 LWG589834:LWH589848 MGC589834:MGD589848 MPY589834:MPZ589848 MZU589834:MZV589848 NJQ589834:NJR589848 NTM589834:NTN589848 ODI589834:ODJ589848 ONE589834:ONF589848 OXA589834:OXB589848 PGW589834:PGX589848 PQS589834:PQT589848 QAO589834:QAP589848 QKK589834:QKL589848 QUG589834:QUH589848 REC589834:RED589848 RNY589834:RNZ589848 RXU589834:RXV589848 SHQ589834:SHR589848 SRM589834:SRN589848 TBI589834:TBJ589848 TLE589834:TLF589848 TVA589834:TVB589848 UEW589834:UEX589848 UOS589834:UOT589848 UYO589834:UYP589848 VIK589834:VIL589848 VSG589834:VSH589848 WCC589834:WCD589848 WLY589834:WLZ589848 WVU589834:WVV589848 G655370:H655384 JI655370:JJ655384 TE655370:TF655384 ADA655370:ADB655384 AMW655370:AMX655384 AWS655370:AWT655384 BGO655370:BGP655384 BQK655370:BQL655384 CAG655370:CAH655384 CKC655370:CKD655384 CTY655370:CTZ655384 DDU655370:DDV655384 DNQ655370:DNR655384 DXM655370:DXN655384 EHI655370:EHJ655384 ERE655370:ERF655384 FBA655370:FBB655384 FKW655370:FKX655384 FUS655370:FUT655384 GEO655370:GEP655384 GOK655370:GOL655384 GYG655370:GYH655384 HIC655370:HID655384 HRY655370:HRZ655384 IBU655370:IBV655384 ILQ655370:ILR655384 IVM655370:IVN655384 JFI655370:JFJ655384 JPE655370:JPF655384 JZA655370:JZB655384 KIW655370:KIX655384 KSS655370:KST655384 LCO655370:LCP655384 LMK655370:LML655384 LWG655370:LWH655384 MGC655370:MGD655384 MPY655370:MPZ655384 MZU655370:MZV655384 NJQ655370:NJR655384 NTM655370:NTN655384 ODI655370:ODJ655384 ONE655370:ONF655384 OXA655370:OXB655384 PGW655370:PGX655384 PQS655370:PQT655384 QAO655370:QAP655384 QKK655370:QKL655384 QUG655370:QUH655384 REC655370:RED655384 RNY655370:RNZ655384 RXU655370:RXV655384 SHQ655370:SHR655384 SRM655370:SRN655384 TBI655370:TBJ655384 TLE655370:TLF655384 TVA655370:TVB655384 UEW655370:UEX655384 UOS655370:UOT655384 UYO655370:UYP655384 VIK655370:VIL655384 VSG655370:VSH655384 WCC655370:WCD655384 WLY655370:WLZ655384 WVU655370:WVV655384 G720906:H720920 JI720906:JJ720920 TE720906:TF720920 ADA720906:ADB720920 AMW720906:AMX720920 AWS720906:AWT720920 BGO720906:BGP720920 BQK720906:BQL720920 CAG720906:CAH720920 CKC720906:CKD720920 CTY720906:CTZ720920 DDU720906:DDV720920 DNQ720906:DNR720920 DXM720906:DXN720920 EHI720906:EHJ720920 ERE720906:ERF720920 FBA720906:FBB720920 FKW720906:FKX720920 FUS720906:FUT720920 GEO720906:GEP720920 GOK720906:GOL720920 GYG720906:GYH720920 HIC720906:HID720920 HRY720906:HRZ720920 IBU720906:IBV720920 ILQ720906:ILR720920 IVM720906:IVN720920 JFI720906:JFJ720920 JPE720906:JPF720920 JZA720906:JZB720920 KIW720906:KIX720920 KSS720906:KST720920 LCO720906:LCP720920 LMK720906:LML720920 LWG720906:LWH720920 MGC720906:MGD720920 MPY720906:MPZ720920 MZU720906:MZV720920 NJQ720906:NJR720920 NTM720906:NTN720920 ODI720906:ODJ720920 ONE720906:ONF720920 OXA720906:OXB720920 PGW720906:PGX720920 PQS720906:PQT720920 QAO720906:QAP720920 QKK720906:QKL720920 QUG720906:QUH720920 REC720906:RED720920 RNY720906:RNZ720920 RXU720906:RXV720920 SHQ720906:SHR720920 SRM720906:SRN720920 TBI720906:TBJ720920 TLE720906:TLF720920 TVA720906:TVB720920 UEW720906:UEX720920 UOS720906:UOT720920 UYO720906:UYP720920 VIK720906:VIL720920 VSG720906:VSH720920 WCC720906:WCD720920 WLY720906:WLZ720920 WVU720906:WVV720920 G786442:H786456 JI786442:JJ786456 TE786442:TF786456 ADA786442:ADB786456 AMW786442:AMX786456 AWS786442:AWT786456 BGO786442:BGP786456 BQK786442:BQL786456 CAG786442:CAH786456 CKC786442:CKD786456 CTY786442:CTZ786456 DDU786442:DDV786456 DNQ786442:DNR786456 DXM786442:DXN786456 EHI786442:EHJ786456 ERE786442:ERF786456 FBA786442:FBB786456 FKW786442:FKX786456 FUS786442:FUT786456 GEO786442:GEP786456 GOK786442:GOL786456 GYG786442:GYH786456 HIC786442:HID786456 HRY786442:HRZ786456 IBU786442:IBV786456 ILQ786442:ILR786456 IVM786442:IVN786456 JFI786442:JFJ786456 JPE786442:JPF786456 JZA786442:JZB786456 KIW786442:KIX786456 KSS786442:KST786456 LCO786442:LCP786456 LMK786442:LML786456 LWG786442:LWH786456 MGC786442:MGD786456 MPY786442:MPZ786456 MZU786442:MZV786456 NJQ786442:NJR786456 NTM786442:NTN786456 ODI786442:ODJ786456 ONE786442:ONF786456 OXA786442:OXB786456 PGW786442:PGX786456 PQS786442:PQT786456 QAO786442:QAP786456 QKK786442:QKL786456 QUG786442:QUH786456 REC786442:RED786456 RNY786442:RNZ786456 RXU786442:RXV786456 SHQ786442:SHR786456 SRM786442:SRN786456 TBI786442:TBJ786456 TLE786442:TLF786456 TVA786442:TVB786456 UEW786442:UEX786456 UOS786442:UOT786456 UYO786442:UYP786456 VIK786442:VIL786456 VSG786442:VSH786456 WCC786442:WCD786456 WLY786442:WLZ786456 WVU786442:WVV786456 G851978:H851992 JI851978:JJ851992 TE851978:TF851992 ADA851978:ADB851992 AMW851978:AMX851992 AWS851978:AWT851992 BGO851978:BGP851992 BQK851978:BQL851992 CAG851978:CAH851992 CKC851978:CKD851992 CTY851978:CTZ851992 DDU851978:DDV851992 DNQ851978:DNR851992 DXM851978:DXN851992 EHI851978:EHJ851992 ERE851978:ERF851992 FBA851978:FBB851992 FKW851978:FKX851992 FUS851978:FUT851992 GEO851978:GEP851992 GOK851978:GOL851992 GYG851978:GYH851992 HIC851978:HID851992 HRY851978:HRZ851992 IBU851978:IBV851992 ILQ851978:ILR851992 IVM851978:IVN851992 JFI851978:JFJ851992 JPE851978:JPF851992 JZA851978:JZB851992 KIW851978:KIX851992 KSS851978:KST851992 LCO851978:LCP851992 LMK851978:LML851992 LWG851978:LWH851992 MGC851978:MGD851992 MPY851978:MPZ851992 MZU851978:MZV851992 NJQ851978:NJR851992 NTM851978:NTN851992 ODI851978:ODJ851992 ONE851978:ONF851992 OXA851978:OXB851992 PGW851978:PGX851992 PQS851978:PQT851992 QAO851978:QAP851992 QKK851978:QKL851992 QUG851978:QUH851992 REC851978:RED851992 RNY851978:RNZ851992 RXU851978:RXV851992 SHQ851978:SHR851992 SRM851978:SRN851992 TBI851978:TBJ851992 TLE851978:TLF851992 TVA851978:TVB851992 UEW851978:UEX851992 UOS851978:UOT851992 UYO851978:UYP851992 VIK851978:VIL851992 VSG851978:VSH851992 WCC851978:WCD851992 WLY851978:WLZ851992 WVU851978:WVV851992 G917514:H917528 JI917514:JJ917528 TE917514:TF917528 ADA917514:ADB917528 AMW917514:AMX917528 AWS917514:AWT917528 BGO917514:BGP917528 BQK917514:BQL917528 CAG917514:CAH917528 CKC917514:CKD917528 CTY917514:CTZ917528 DDU917514:DDV917528 DNQ917514:DNR917528 DXM917514:DXN917528 EHI917514:EHJ917528 ERE917514:ERF917528 FBA917514:FBB917528 FKW917514:FKX917528 FUS917514:FUT917528 GEO917514:GEP917528 GOK917514:GOL917528 GYG917514:GYH917528 HIC917514:HID917528 HRY917514:HRZ917528 IBU917514:IBV917528 ILQ917514:ILR917528 IVM917514:IVN917528 JFI917514:JFJ917528 JPE917514:JPF917528 JZA917514:JZB917528 KIW917514:KIX917528 KSS917514:KST917528 LCO917514:LCP917528 LMK917514:LML917528 LWG917514:LWH917528 MGC917514:MGD917528 MPY917514:MPZ917528 MZU917514:MZV917528 NJQ917514:NJR917528 NTM917514:NTN917528 ODI917514:ODJ917528 ONE917514:ONF917528 OXA917514:OXB917528 PGW917514:PGX917528 PQS917514:PQT917528 QAO917514:QAP917528 QKK917514:QKL917528 QUG917514:QUH917528 REC917514:RED917528 RNY917514:RNZ917528 RXU917514:RXV917528 SHQ917514:SHR917528 SRM917514:SRN917528 TBI917514:TBJ917528 TLE917514:TLF917528 TVA917514:TVB917528 UEW917514:UEX917528 UOS917514:UOT917528 UYO917514:UYP917528 VIK917514:VIL917528 VSG917514:VSH917528 WCC917514:WCD917528 WLY917514:WLZ917528 WVU917514:WVV917528 G983050:H983064 JI983050:JJ983064 TE983050:TF983064 ADA983050:ADB983064 AMW983050:AMX983064 AWS983050:AWT983064 BGO983050:BGP983064 BQK983050:BQL983064 CAG983050:CAH983064 CKC983050:CKD983064 CTY983050:CTZ983064 DDU983050:DDV983064 DNQ983050:DNR983064 DXM983050:DXN983064 EHI983050:EHJ983064 ERE983050:ERF983064 FBA983050:FBB983064 FKW983050:FKX983064 FUS983050:FUT983064 GEO983050:GEP983064 GOK983050:GOL983064 GYG983050:GYH983064 HIC983050:HID983064 HRY983050:HRZ983064 IBU983050:IBV983064 ILQ983050:ILR983064 IVM983050:IVN983064 JFI983050:JFJ983064 JPE983050:JPF983064 JZA983050:JZB983064 KIW983050:KIX983064 KSS983050:KST983064 LCO983050:LCP983064 LMK983050:LML983064 LWG983050:LWH983064 MGC983050:MGD983064 MPY983050:MPZ983064 MZU983050:MZV983064 NJQ983050:NJR983064 NTM983050:NTN983064 ODI983050:ODJ983064 ONE983050:ONF983064 OXA983050:OXB983064 PGW983050:PGX983064 PQS983050:PQT983064 QAO983050:QAP983064 QKK983050:QKL983064 QUG983050:QUH983064 REC983050:RED983064 RNY983050:RNZ983064 RXU983050:RXV983064 SHQ983050:SHR983064 SRM983050:SRN983064 TBI983050:TBJ983064 TLE983050:TLF983064 TVA983050:TVB983064 UEW983050:UEX983064 UOS983050:UOT983064 UYO983050:UYP983064 VIK983050:VIL983064 VSG983050:VSH983064 WCC983050:WCD983064 WLY983050:WLZ983064 C8" xr:uid="{00000000-0002-0000-0500-000000000000}">
      <formula1>4</formula1>
    </dataValidation>
    <dataValidation type="whole" allowBlank="1" showInputMessage="1" showErrorMessage="1" error="Operating transfers cannot be made between an agency and university/component unit" sqref="E34" xr:uid="{00000000-0002-0000-0500-000001000000}">
      <formula1>0</formula1>
      <formula2>9999</formula2>
    </dataValidation>
    <dataValidation type="textLength" operator="equal" allowBlank="1" showInputMessage="1" showErrorMessage="1" error="Company number must be 4 digits." sqref="A21:A34" xr:uid="{5E3A1C95-CAFF-48DA-B121-BC4F264146A3}">
      <formula1>4</formula1>
    </dataValidation>
    <dataValidation type="textLength" operator="greaterThanOrEqual" allowBlank="1" showInputMessage="1" showErrorMessage="1" error="Account number must be at least 6 digits, and must begin with a 4380, 4381, or 438F." sqref="C21:C34" xr:uid="{3C93D130-B538-4BD8-AF9F-AF61EEEB12C8}">
      <formula1>6</formula1>
    </dataValidation>
  </dataValidations>
  <hyperlinks>
    <hyperlink ref="A42" location="Instructions550555" display="550 Instructions" xr:uid="{00000000-0004-0000-0500-000000000000}"/>
    <hyperlink ref="A43" location="TransfersPurposeandUse" display="Transfer Accounts - Purpose and Use" xr:uid="{00000000-0004-0000-0500-000001000000}"/>
  </hyperlinks>
  <printOptions horizontalCentered="1"/>
  <pageMargins left="0.5" right="0.5" top="0.75" bottom="0.5" header="0.5" footer="0.5"/>
  <pageSetup scale="73" orientation="landscape" blackAndWhite="1" r:id="rId1"/>
  <headerFooter alignWithMargins="0">
    <oddFooter>&amp;R&amp;A</oddFooter>
  </headerFooter>
  <ignoredErrors>
    <ignoredError sqref="M6:Q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445A-A8E6-4772-B8E0-B0A59B0502C9}">
  <dimension ref="A1:Z173"/>
  <sheetViews>
    <sheetView showGridLines="0" zoomScaleNormal="100" workbookViewId="0">
      <selection sqref="A1:Q1"/>
    </sheetView>
  </sheetViews>
  <sheetFormatPr defaultRowHeight="15.6" x14ac:dyDescent="0.3"/>
  <cols>
    <col min="1" max="1" width="11.5546875" style="80" customWidth="1"/>
    <col min="2" max="2" width="1.5546875" style="80" customWidth="1"/>
    <col min="3" max="3" width="15.44140625" style="80" customWidth="1"/>
    <col min="4" max="4" width="1.6640625" style="80" customWidth="1"/>
    <col min="5" max="5" width="24" style="80" customWidth="1"/>
    <col min="6" max="6" width="1.6640625" style="80" customWidth="1"/>
    <col min="7" max="7" width="17.44140625" style="80" customWidth="1"/>
    <col min="8" max="8" width="1.6640625" style="80" customWidth="1"/>
    <col min="9" max="9" width="18.33203125" style="80" customWidth="1"/>
    <col min="10" max="10" width="1.6640625" style="80" customWidth="1"/>
    <col min="11" max="11" width="32.44140625" style="80" customWidth="1"/>
    <col min="12" max="12" width="2.109375" style="80" customWidth="1"/>
    <col min="13" max="13" width="14.88671875" style="80" customWidth="1"/>
    <col min="14" max="14" width="3" style="80" customWidth="1"/>
    <col min="15" max="15" width="11" style="80" customWidth="1"/>
    <col min="16" max="16" width="2.109375" style="80" customWidth="1"/>
    <col min="17" max="17" width="10.44140625" style="80" customWidth="1"/>
    <col min="18" max="18" width="6.6640625" style="80" customWidth="1"/>
    <col min="19" max="19" width="7" style="80" hidden="1" customWidth="1"/>
    <col min="20" max="20" width="2" style="80" hidden="1" customWidth="1"/>
    <col min="21" max="24" width="7" style="80" hidden="1" customWidth="1"/>
    <col min="25" max="25" width="6.44140625" style="80" hidden="1" customWidth="1"/>
    <col min="26" max="26" width="9.109375" style="80" hidden="1" customWidth="1"/>
    <col min="27" max="263" width="9.109375" style="80"/>
    <col min="264" max="264" width="0" style="80" hidden="1" customWidth="1"/>
    <col min="265" max="265" width="15.44140625" style="80" customWidth="1"/>
    <col min="266" max="266" width="1.6640625" style="80" customWidth="1"/>
    <col min="267" max="267" width="22.5546875" style="80" customWidth="1"/>
    <col min="268" max="268" width="1.6640625" style="80" customWidth="1"/>
    <col min="269" max="269" width="17.44140625" style="80" customWidth="1"/>
    <col min="270" max="270" width="1.6640625" style="80" customWidth="1"/>
    <col min="271" max="271" width="14.109375" style="80" customWidth="1"/>
    <col min="272" max="272" width="1.6640625" style="80" customWidth="1"/>
    <col min="273" max="273" width="28.5546875" style="80" customWidth="1"/>
    <col min="274" max="274" width="4.6640625" style="80" customWidth="1"/>
    <col min="275" max="281" width="0" style="80" hidden="1" customWidth="1"/>
    <col min="282" max="519" width="9.109375" style="80"/>
    <col min="520" max="520" width="0" style="80" hidden="1" customWidth="1"/>
    <col min="521" max="521" width="15.44140625" style="80" customWidth="1"/>
    <col min="522" max="522" width="1.6640625" style="80" customWidth="1"/>
    <col min="523" max="523" width="22.5546875" style="80" customWidth="1"/>
    <col min="524" max="524" width="1.6640625" style="80" customWidth="1"/>
    <col min="525" max="525" width="17.44140625" style="80" customWidth="1"/>
    <col min="526" max="526" width="1.6640625" style="80" customWidth="1"/>
    <col min="527" max="527" width="14.109375" style="80" customWidth="1"/>
    <col min="528" max="528" width="1.6640625" style="80" customWidth="1"/>
    <col min="529" max="529" width="28.5546875" style="80" customWidth="1"/>
    <col min="530" max="530" width="4.6640625" style="80" customWidth="1"/>
    <col min="531" max="537" width="0" style="80" hidden="1" customWidth="1"/>
    <col min="538" max="775" width="9.109375" style="80"/>
    <col min="776" max="776" width="0" style="80" hidden="1" customWidth="1"/>
    <col min="777" max="777" width="15.44140625" style="80" customWidth="1"/>
    <col min="778" max="778" width="1.6640625" style="80" customWidth="1"/>
    <col min="779" max="779" width="22.5546875" style="80" customWidth="1"/>
    <col min="780" max="780" width="1.6640625" style="80" customWidth="1"/>
    <col min="781" max="781" width="17.44140625" style="80" customWidth="1"/>
    <col min="782" max="782" width="1.6640625" style="80" customWidth="1"/>
    <col min="783" max="783" width="14.109375" style="80" customWidth="1"/>
    <col min="784" max="784" width="1.6640625" style="80" customWidth="1"/>
    <col min="785" max="785" width="28.5546875" style="80" customWidth="1"/>
    <col min="786" max="786" width="4.6640625" style="80" customWidth="1"/>
    <col min="787" max="793" width="0" style="80" hidden="1" customWidth="1"/>
    <col min="794" max="1031" width="9.109375" style="80"/>
    <col min="1032" max="1032" width="0" style="80" hidden="1" customWidth="1"/>
    <col min="1033" max="1033" width="15.44140625" style="80" customWidth="1"/>
    <col min="1034" max="1034" width="1.6640625" style="80" customWidth="1"/>
    <col min="1035" max="1035" width="22.5546875" style="80" customWidth="1"/>
    <col min="1036" max="1036" width="1.6640625" style="80" customWidth="1"/>
    <col min="1037" max="1037" width="17.44140625" style="80" customWidth="1"/>
    <col min="1038" max="1038" width="1.6640625" style="80" customWidth="1"/>
    <col min="1039" max="1039" width="14.109375" style="80" customWidth="1"/>
    <col min="1040" max="1040" width="1.6640625" style="80" customWidth="1"/>
    <col min="1041" max="1041" width="28.5546875" style="80" customWidth="1"/>
    <col min="1042" max="1042" width="4.6640625" style="80" customWidth="1"/>
    <col min="1043" max="1049" width="0" style="80" hidden="1" customWidth="1"/>
    <col min="1050" max="1287" width="9.109375" style="80"/>
    <col min="1288" max="1288" width="0" style="80" hidden="1" customWidth="1"/>
    <col min="1289" max="1289" width="15.44140625" style="80" customWidth="1"/>
    <col min="1290" max="1290" width="1.6640625" style="80" customWidth="1"/>
    <col min="1291" max="1291" width="22.5546875" style="80" customWidth="1"/>
    <col min="1292" max="1292" width="1.6640625" style="80" customWidth="1"/>
    <col min="1293" max="1293" width="17.44140625" style="80" customWidth="1"/>
    <col min="1294" max="1294" width="1.6640625" style="80" customWidth="1"/>
    <col min="1295" max="1295" width="14.109375" style="80" customWidth="1"/>
    <col min="1296" max="1296" width="1.6640625" style="80" customWidth="1"/>
    <col min="1297" max="1297" width="28.5546875" style="80" customWidth="1"/>
    <col min="1298" max="1298" width="4.6640625" style="80" customWidth="1"/>
    <col min="1299" max="1305" width="0" style="80" hidden="1" customWidth="1"/>
    <col min="1306" max="1543" width="9.109375" style="80"/>
    <col min="1544" max="1544" width="0" style="80" hidden="1" customWidth="1"/>
    <col min="1545" max="1545" width="15.44140625" style="80" customWidth="1"/>
    <col min="1546" max="1546" width="1.6640625" style="80" customWidth="1"/>
    <col min="1547" max="1547" width="22.5546875" style="80" customWidth="1"/>
    <col min="1548" max="1548" width="1.6640625" style="80" customWidth="1"/>
    <col min="1549" max="1549" width="17.44140625" style="80" customWidth="1"/>
    <col min="1550" max="1550" width="1.6640625" style="80" customWidth="1"/>
    <col min="1551" max="1551" width="14.109375" style="80" customWidth="1"/>
    <col min="1552" max="1552" width="1.6640625" style="80" customWidth="1"/>
    <col min="1553" max="1553" width="28.5546875" style="80" customWidth="1"/>
    <col min="1554" max="1554" width="4.6640625" style="80" customWidth="1"/>
    <col min="1555" max="1561" width="0" style="80" hidden="1" customWidth="1"/>
    <col min="1562" max="1799" width="9.109375" style="80"/>
    <col min="1800" max="1800" width="0" style="80" hidden="1" customWidth="1"/>
    <col min="1801" max="1801" width="15.44140625" style="80" customWidth="1"/>
    <col min="1802" max="1802" width="1.6640625" style="80" customWidth="1"/>
    <col min="1803" max="1803" width="22.5546875" style="80" customWidth="1"/>
    <col min="1804" max="1804" width="1.6640625" style="80" customWidth="1"/>
    <col min="1805" max="1805" width="17.44140625" style="80" customWidth="1"/>
    <col min="1806" max="1806" width="1.6640625" style="80" customWidth="1"/>
    <col min="1807" max="1807" width="14.109375" style="80" customWidth="1"/>
    <col min="1808" max="1808" width="1.6640625" style="80" customWidth="1"/>
    <col min="1809" max="1809" width="28.5546875" style="80" customWidth="1"/>
    <col min="1810" max="1810" width="4.6640625" style="80" customWidth="1"/>
    <col min="1811" max="1817" width="0" style="80" hidden="1" customWidth="1"/>
    <col min="1818" max="2055" width="9.109375" style="80"/>
    <col min="2056" max="2056" width="0" style="80" hidden="1" customWidth="1"/>
    <col min="2057" max="2057" width="15.44140625" style="80" customWidth="1"/>
    <col min="2058" max="2058" width="1.6640625" style="80" customWidth="1"/>
    <col min="2059" max="2059" width="22.5546875" style="80" customWidth="1"/>
    <col min="2060" max="2060" width="1.6640625" style="80" customWidth="1"/>
    <col min="2061" max="2061" width="17.44140625" style="80" customWidth="1"/>
    <col min="2062" max="2062" width="1.6640625" style="80" customWidth="1"/>
    <col min="2063" max="2063" width="14.109375" style="80" customWidth="1"/>
    <col min="2064" max="2064" width="1.6640625" style="80" customWidth="1"/>
    <col min="2065" max="2065" width="28.5546875" style="80" customWidth="1"/>
    <col min="2066" max="2066" width="4.6640625" style="80" customWidth="1"/>
    <col min="2067" max="2073" width="0" style="80" hidden="1" customWidth="1"/>
    <col min="2074" max="2311" width="9.109375" style="80"/>
    <col min="2312" max="2312" width="0" style="80" hidden="1" customWidth="1"/>
    <col min="2313" max="2313" width="15.44140625" style="80" customWidth="1"/>
    <col min="2314" max="2314" width="1.6640625" style="80" customWidth="1"/>
    <col min="2315" max="2315" width="22.5546875" style="80" customWidth="1"/>
    <col min="2316" max="2316" width="1.6640625" style="80" customWidth="1"/>
    <col min="2317" max="2317" width="17.44140625" style="80" customWidth="1"/>
    <col min="2318" max="2318" width="1.6640625" style="80" customWidth="1"/>
    <col min="2319" max="2319" width="14.109375" style="80" customWidth="1"/>
    <col min="2320" max="2320" width="1.6640625" style="80" customWidth="1"/>
    <col min="2321" max="2321" width="28.5546875" style="80" customWidth="1"/>
    <col min="2322" max="2322" width="4.6640625" style="80" customWidth="1"/>
    <col min="2323" max="2329" width="0" style="80" hidden="1" customWidth="1"/>
    <col min="2330" max="2567" width="9.109375" style="80"/>
    <col min="2568" max="2568" width="0" style="80" hidden="1" customWidth="1"/>
    <col min="2569" max="2569" width="15.44140625" style="80" customWidth="1"/>
    <col min="2570" max="2570" width="1.6640625" style="80" customWidth="1"/>
    <col min="2571" max="2571" width="22.5546875" style="80" customWidth="1"/>
    <col min="2572" max="2572" width="1.6640625" style="80" customWidth="1"/>
    <col min="2573" max="2573" width="17.44140625" style="80" customWidth="1"/>
    <col min="2574" max="2574" width="1.6640625" style="80" customWidth="1"/>
    <col min="2575" max="2575" width="14.109375" style="80" customWidth="1"/>
    <col min="2576" max="2576" width="1.6640625" style="80" customWidth="1"/>
    <col min="2577" max="2577" width="28.5546875" style="80" customWidth="1"/>
    <col min="2578" max="2578" width="4.6640625" style="80" customWidth="1"/>
    <col min="2579" max="2585" width="0" style="80" hidden="1" customWidth="1"/>
    <col min="2586" max="2823" width="9.109375" style="80"/>
    <col min="2824" max="2824" width="0" style="80" hidden="1" customWidth="1"/>
    <col min="2825" max="2825" width="15.44140625" style="80" customWidth="1"/>
    <col min="2826" max="2826" width="1.6640625" style="80" customWidth="1"/>
    <col min="2827" max="2827" width="22.5546875" style="80" customWidth="1"/>
    <col min="2828" max="2828" width="1.6640625" style="80" customWidth="1"/>
    <col min="2829" max="2829" width="17.44140625" style="80" customWidth="1"/>
    <col min="2830" max="2830" width="1.6640625" style="80" customWidth="1"/>
    <col min="2831" max="2831" width="14.109375" style="80" customWidth="1"/>
    <col min="2832" max="2832" width="1.6640625" style="80" customWidth="1"/>
    <col min="2833" max="2833" width="28.5546875" style="80" customWidth="1"/>
    <col min="2834" max="2834" width="4.6640625" style="80" customWidth="1"/>
    <col min="2835" max="2841" width="0" style="80" hidden="1" customWidth="1"/>
    <col min="2842" max="3079" width="9.109375" style="80"/>
    <col min="3080" max="3080" width="0" style="80" hidden="1" customWidth="1"/>
    <col min="3081" max="3081" width="15.44140625" style="80" customWidth="1"/>
    <col min="3082" max="3082" width="1.6640625" style="80" customWidth="1"/>
    <col min="3083" max="3083" width="22.5546875" style="80" customWidth="1"/>
    <col min="3084" max="3084" width="1.6640625" style="80" customWidth="1"/>
    <col min="3085" max="3085" width="17.44140625" style="80" customWidth="1"/>
    <col min="3086" max="3086" width="1.6640625" style="80" customWidth="1"/>
    <col min="3087" max="3087" width="14.109375" style="80" customWidth="1"/>
    <col min="3088" max="3088" width="1.6640625" style="80" customWidth="1"/>
    <col min="3089" max="3089" width="28.5546875" style="80" customWidth="1"/>
    <col min="3090" max="3090" width="4.6640625" style="80" customWidth="1"/>
    <col min="3091" max="3097" width="0" style="80" hidden="1" customWidth="1"/>
    <col min="3098" max="3335" width="9.109375" style="80"/>
    <col min="3336" max="3336" width="0" style="80" hidden="1" customWidth="1"/>
    <col min="3337" max="3337" width="15.44140625" style="80" customWidth="1"/>
    <col min="3338" max="3338" width="1.6640625" style="80" customWidth="1"/>
    <col min="3339" max="3339" width="22.5546875" style="80" customWidth="1"/>
    <col min="3340" max="3340" width="1.6640625" style="80" customWidth="1"/>
    <col min="3341" max="3341" width="17.44140625" style="80" customWidth="1"/>
    <col min="3342" max="3342" width="1.6640625" style="80" customWidth="1"/>
    <col min="3343" max="3343" width="14.109375" style="80" customWidth="1"/>
    <col min="3344" max="3344" width="1.6640625" style="80" customWidth="1"/>
    <col min="3345" max="3345" width="28.5546875" style="80" customWidth="1"/>
    <col min="3346" max="3346" width="4.6640625" style="80" customWidth="1"/>
    <col min="3347" max="3353" width="0" style="80" hidden="1" customWidth="1"/>
    <col min="3354" max="3591" width="9.109375" style="80"/>
    <col min="3592" max="3592" width="0" style="80" hidden="1" customWidth="1"/>
    <col min="3593" max="3593" width="15.44140625" style="80" customWidth="1"/>
    <col min="3594" max="3594" width="1.6640625" style="80" customWidth="1"/>
    <col min="3595" max="3595" width="22.5546875" style="80" customWidth="1"/>
    <col min="3596" max="3596" width="1.6640625" style="80" customWidth="1"/>
    <col min="3597" max="3597" width="17.44140625" style="80" customWidth="1"/>
    <col min="3598" max="3598" width="1.6640625" style="80" customWidth="1"/>
    <col min="3599" max="3599" width="14.109375" style="80" customWidth="1"/>
    <col min="3600" max="3600" width="1.6640625" style="80" customWidth="1"/>
    <col min="3601" max="3601" width="28.5546875" style="80" customWidth="1"/>
    <col min="3602" max="3602" width="4.6640625" style="80" customWidth="1"/>
    <col min="3603" max="3609" width="0" style="80" hidden="1" customWidth="1"/>
    <col min="3610" max="3847" width="9.109375" style="80"/>
    <col min="3848" max="3848" width="0" style="80" hidden="1" customWidth="1"/>
    <col min="3849" max="3849" width="15.44140625" style="80" customWidth="1"/>
    <col min="3850" max="3850" width="1.6640625" style="80" customWidth="1"/>
    <col min="3851" max="3851" width="22.5546875" style="80" customWidth="1"/>
    <col min="3852" max="3852" width="1.6640625" style="80" customWidth="1"/>
    <col min="3853" max="3853" width="17.44140625" style="80" customWidth="1"/>
    <col min="3854" max="3854" width="1.6640625" style="80" customWidth="1"/>
    <col min="3855" max="3855" width="14.109375" style="80" customWidth="1"/>
    <col min="3856" max="3856" width="1.6640625" style="80" customWidth="1"/>
    <col min="3857" max="3857" width="28.5546875" style="80" customWidth="1"/>
    <col min="3858" max="3858" width="4.6640625" style="80" customWidth="1"/>
    <col min="3859" max="3865" width="0" style="80" hidden="1" customWidth="1"/>
    <col min="3866" max="4103" width="9.109375" style="80"/>
    <col min="4104" max="4104" width="0" style="80" hidden="1" customWidth="1"/>
    <col min="4105" max="4105" width="15.44140625" style="80" customWidth="1"/>
    <col min="4106" max="4106" width="1.6640625" style="80" customWidth="1"/>
    <col min="4107" max="4107" width="22.5546875" style="80" customWidth="1"/>
    <col min="4108" max="4108" width="1.6640625" style="80" customWidth="1"/>
    <col min="4109" max="4109" width="17.44140625" style="80" customWidth="1"/>
    <col min="4110" max="4110" width="1.6640625" style="80" customWidth="1"/>
    <col min="4111" max="4111" width="14.109375" style="80" customWidth="1"/>
    <col min="4112" max="4112" width="1.6640625" style="80" customWidth="1"/>
    <col min="4113" max="4113" width="28.5546875" style="80" customWidth="1"/>
    <col min="4114" max="4114" width="4.6640625" style="80" customWidth="1"/>
    <col min="4115" max="4121" width="0" style="80" hidden="1" customWidth="1"/>
    <col min="4122" max="4359" width="9.109375" style="80"/>
    <col min="4360" max="4360" width="0" style="80" hidden="1" customWidth="1"/>
    <col min="4361" max="4361" width="15.44140625" style="80" customWidth="1"/>
    <col min="4362" max="4362" width="1.6640625" style="80" customWidth="1"/>
    <col min="4363" max="4363" width="22.5546875" style="80" customWidth="1"/>
    <col min="4364" max="4364" width="1.6640625" style="80" customWidth="1"/>
    <col min="4365" max="4365" width="17.44140625" style="80" customWidth="1"/>
    <col min="4366" max="4366" width="1.6640625" style="80" customWidth="1"/>
    <col min="4367" max="4367" width="14.109375" style="80" customWidth="1"/>
    <col min="4368" max="4368" width="1.6640625" style="80" customWidth="1"/>
    <col min="4369" max="4369" width="28.5546875" style="80" customWidth="1"/>
    <col min="4370" max="4370" width="4.6640625" style="80" customWidth="1"/>
    <col min="4371" max="4377" width="0" style="80" hidden="1" customWidth="1"/>
    <col min="4378" max="4615" width="9.109375" style="80"/>
    <col min="4616" max="4616" width="0" style="80" hidden="1" customWidth="1"/>
    <col min="4617" max="4617" width="15.44140625" style="80" customWidth="1"/>
    <col min="4618" max="4618" width="1.6640625" style="80" customWidth="1"/>
    <col min="4619" max="4619" width="22.5546875" style="80" customWidth="1"/>
    <col min="4620" max="4620" width="1.6640625" style="80" customWidth="1"/>
    <col min="4621" max="4621" width="17.44140625" style="80" customWidth="1"/>
    <col min="4622" max="4622" width="1.6640625" style="80" customWidth="1"/>
    <col min="4623" max="4623" width="14.109375" style="80" customWidth="1"/>
    <col min="4624" max="4624" width="1.6640625" style="80" customWidth="1"/>
    <col min="4625" max="4625" width="28.5546875" style="80" customWidth="1"/>
    <col min="4626" max="4626" width="4.6640625" style="80" customWidth="1"/>
    <col min="4627" max="4633" width="0" style="80" hidden="1" customWidth="1"/>
    <col min="4634" max="4871" width="9.109375" style="80"/>
    <col min="4872" max="4872" width="0" style="80" hidden="1" customWidth="1"/>
    <col min="4873" max="4873" width="15.44140625" style="80" customWidth="1"/>
    <col min="4874" max="4874" width="1.6640625" style="80" customWidth="1"/>
    <col min="4875" max="4875" width="22.5546875" style="80" customWidth="1"/>
    <col min="4876" max="4876" width="1.6640625" style="80" customWidth="1"/>
    <col min="4877" max="4877" width="17.44140625" style="80" customWidth="1"/>
    <col min="4878" max="4878" width="1.6640625" style="80" customWidth="1"/>
    <col min="4879" max="4879" width="14.109375" style="80" customWidth="1"/>
    <col min="4880" max="4880" width="1.6640625" style="80" customWidth="1"/>
    <col min="4881" max="4881" width="28.5546875" style="80" customWidth="1"/>
    <col min="4882" max="4882" width="4.6640625" style="80" customWidth="1"/>
    <col min="4883" max="4889" width="0" style="80" hidden="1" customWidth="1"/>
    <col min="4890" max="5127" width="9.109375" style="80"/>
    <col min="5128" max="5128" width="0" style="80" hidden="1" customWidth="1"/>
    <col min="5129" max="5129" width="15.44140625" style="80" customWidth="1"/>
    <col min="5130" max="5130" width="1.6640625" style="80" customWidth="1"/>
    <col min="5131" max="5131" width="22.5546875" style="80" customWidth="1"/>
    <col min="5132" max="5132" width="1.6640625" style="80" customWidth="1"/>
    <col min="5133" max="5133" width="17.44140625" style="80" customWidth="1"/>
    <col min="5134" max="5134" width="1.6640625" style="80" customWidth="1"/>
    <col min="5135" max="5135" width="14.109375" style="80" customWidth="1"/>
    <col min="5136" max="5136" width="1.6640625" style="80" customWidth="1"/>
    <col min="5137" max="5137" width="28.5546875" style="80" customWidth="1"/>
    <col min="5138" max="5138" width="4.6640625" style="80" customWidth="1"/>
    <col min="5139" max="5145" width="0" style="80" hidden="1" customWidth="1"/>
    <col min="5146" max="5383" width="9.109375" style="80"/>
    <col min="5384" max="5384" width="0" style="80" hidden="1" customWidth="1"/>
    <col min="5385" max="5385" width="15.44140625" style="80" customWidth="1"/>
    <col min="5386" max="5386" width="1.6640625" style="80" customWidth="1"/>
    <col min="5387" max="5387" width="22.5546875" style="80" customWidth="1"/>
    <col min="5388" max="5388" width="1.6640625" style="80" customWidth="1"/>
    <col min="5389" max="5389" width="17.44140625" style="80" customWidth="1"/>
    <col min="5390" max="5390" width="1.6640625" style="80" customWidth="1"/>
    <col min="5391" max="5391" width="14.109375" style="80" customWidth="1"/>
    <col min="5392" max="5392" width="1.6640625" style="80" customWidth="1"/>
    <col min="5393" max="5393" width="28.5546875" style="80" customWidth="1"/>
    <col min="5394" max="5394" width="4.6640625" style="80" customWidth="1"/>
    <col min="5395" max="5401" width="0" style="80" hidden="1" customWidth="1"/>
    <col min="5402" max="5639" width="9.109375" style="80"/>
    <col min="5640" max="5640" width="0" style="80" hidden="1" customWidth="1"/>
    <col min="5641" max="5641" width="15.44140625" style="80" customWidth="1"/>
    <col min="5642" max="5642" width="1.6640625" style="80" customWidth="1"/>
    <col min="5643" max="5643" width="22.5546875" style="80" customWidth="1"/>
    <col min="5644" max="5644" width="1.6640625" style="80" customWidth="1"/>
    <col min="5645" max="5645" width="17.44140625" style="80" customWidth="1"/>
    <col min="5646" max="5646" width="1.6640625" style="80" customWidth="1"/>
    <col min="5647" max="5647" width="14.109375" style="80" customWidth="1"/>
    <col min="5648" max="5648" width="1.6640625" style="80" customWidth="1"/>
    <col min="5649" max="5649" width="28.5546875" style="80" customWidth="1"/>
    <col min="5650" max="5650" width="4.6640625" style="80" customWidth="1"/>
    <col min="5651" max="5657" width="0" style="80" hidden="1" customWidth="1"/>
    <col min="5658" max="5895" width="9.109375" style="80"/>
    <col min="5896" max="5896" width="0" style="80" hidden="1" customWidth="1"/>
    <col min="5897" max="5897" width="15.44140625" style="80" customWidth="1"/>
    <col min="5898" max="5898" width="1.6640625" style="80" customWidth="1"/>
    <col min="5899" max="5899" width="22.5546875" style="80" customWidth="1"/>
    <col min="5900" max="5900" width="1.6640625" style="80" customWidth="1"/>
    <col min="5901" max="5901" width="17.44140625" style="80" customWidth="1"/>
    <col min="5902" max="5902" width="1.6640625" style="80" customWidth="1"/>
    <col min="5903" max="5903" width="14.109375" style="80" customWidth="1"/>
    <col min="5904" max="5904" width="1.6640625" style="80" customWidth="1"/>
    <col min="5905" max="5905" width="28.5546875" style="80" customWidth="1"/>
    <col min="5906" max="5906" width="4.6640625" style="80" customWidth="1"/>
    <col min="5907" max="5913" width="0" style="80" hidden="1" customWidth="1"/>
    <col min="5914" max="6151" width="9.109375" style="80"/>
    <col min="6152" max="6152" width="0" style="80" hidden="1" customWidth="1"/>
    <col min="6153" max="6153" width="15.44140625" style="80" customWidth="1"/>
    <col min="6154" max="6154" width="1.6640625" style="80" customWidth="1"/>
    <col min="6155" max="6155" width="22.5546875" style="80" customWidth="1"/>
    <col min="6156" max="6156" width="1.6640625" style="80" customWidth="1"/>
    <col min="6157" max="6157" width="17.44140625" style="80" customWidth="1"/>
    <col min="6158" max="6158" width="1.6640625" style="80" customWidth="1"/>
    <col min="6159" max="6159" width="14.109375" style="80" customWidth="1"/>
    <col min="6160" max="6160" width="1.6640625" style="80" customWidth="1"/>
    <col min="6161" max="6161" width="28.5546875" style="80" customWidth="1"/>
    <col min="6162" max="6162" width="4.6640625" style="80" customWidth="1"/>
    <col min="6163" max="6169" width="0" style="80" hidden="1" customWidth="1"/>
    <col min="6170" max="6407" width="9.109375" style="80"/>
    <col min="6408" max="6408" width="0" style="80" hidden="1" customWidth="1"/>
    <col min="6409" max="6409" width="15.44140625" style="80" customWidth="1"/>
    <col min="6410" max="6410" width="1.6640625" style="80" customWidth="1"/>
    <col min="6411" max="6411" width="22.5546875" style="80" customWidth="1"/>
    <col min="6412" max="6412" width="1.6640625" style="80" customWidth="1"/>
    <col min="6413" max="6413" width="17.44140625" style="80" customWidth="1"/>
    <col min="6414" max="6414" width="1.6640625" style="80" customWidth="1"/>
    <col min="6415" max="6415" width="14.109375" style="80" customWidth="1"/>
    <col min="6416" max="6416" width="1.6640625" style="80" customWidth="1"/>
    <col min="6417" max="6417" width="28.5546875" style="80" customWidth="1"/>
    <col min="6418" max="6418" width="4.6640625" style="80" customWidth="1"/>
    <col min="6419" max="6425" width="0" style="80" hidden="1" customWidth="1"/>
    <col min="6426" max="6663" width="9.109375" style="80"/>
    <col min="6664" max="6664" width="0" style="80" hidden="1" customWidth="1"/>
    <col min="6665" max="6665" width="15.44140625" style="80" customWidth="1"/>
    <col min="6666" max="6666" width="1.6640625" style="80" customWidth="1"/>
    <col min="6667" max="6667" width="22.5546875" style="80" customWidth="1"/>
    <col min="6668" max="6668" width="1.6640625" style="80" customWidth="1"/>
    <col min="6669" max="6669" width="17.44140625" style="80" customWidth="1"/>
    <col min="6670" max="6670" width="1.6640625" style="80" customWidth="1"/>
    <col min="6671" max="6671" width="14.109375" style="80" customWidth="1"/>
    <col min="6672" max="6672" width="1.6640625" style="80" customWidth="1"/>
    <col min="6673" max="6673" width="28.5546875" style="80" customWidth="1"/>
    <col min="6674" max="6674" width="4.6640625" style="80" customWidth="1"/>
    <col min="6675" max="6681" width="0" style="80" hidden="1" customWidth="1"/>
    <col min="6682" max="6919" width="9.109375" style="80"/>
    <col min="6920" max="6920" width="0" style="80" hidden="1" customWidth="1"/>
    <col min="6921" max="6921" width="15.44140625" style="80" customWidth="1"/>
    <col min="6922" max="6922" width="1.6640625" style="80" customWidth="1"/>
    <col min="6923" max="6923" width="22.5546875" style="80" customWidth="1"/>
    <col min="6924" max="6924" width="1.6640625" style="80" customWidth="1"/>
    <col min="6925" max="6925" width="17.44140625" style="80" customWidth="1"/>
    <col min="6926" max="6926" width="1.6640625" style="80" customWidth="1"/>
    <col min="6927" max="6927" width="14.109375" style="80" customWidth="1"/>
    <col min="6928" max="6928" width="1.6640625" style="80" customWidth="1"/>
    <col min="6929" max="6929" width="28.5546875" style="80" customWidth="1"/>
    <col min="6930" max="6930" width="4.6640625" style="80" customWidth="1"/>
    <col min="6931" max="6937" width="0" style="80" hidden="1" customWidth="1"/>
    <col min="6938" max="7175" width="9.109375" style="80"/>
    <col min="7176" max="7176" width="0" style="80" hidden="1" customWidth="1"/>
    <col min="7177" max="7177" width="15.44140625" style="80" customWidth="1"/>
    <col min="7178" max="7178" width="1.6640625" style="80" customWidth="1"/>
    <col min="7179" max="7179" width="22.5546875" style="80" customWidth="1"/>
    <col min="7180" max="7180" width="1.6640625" style="80" customWidth="1"/>
    <col min="7181" max="7181" width="17.44140625" style="80" customWidth="1"/>
    <col min="7182" max="7182" width="1.6640625" style="80" customWidth="1"/>
    <col min="7183" max="7183" width="14.109375" style="80" customWidth="1"/>
    <col min="7184" max="7184" width="1.6640625" style="80" customWidth="1"/>
    <col min="7185" max="7185" width="28.5546875" style="80" customWidth="1"/>
    <col min="7186" max="7186" width="4.6640625" style="80" customWidth="1"/>
    <col min="7187" max="7193" width="0" style="80" hidden="1" customWidth="1"/>
    <col min="7194" max="7431" width="9.109375" style="80"/>
    <col min="7432" max="7432" width="0" style="80" hidden="1" customWidth="1"/>
    <col min="7433" max="7433" width="15.44140625" style="80" customWidth="1"/>
    <col min="7434" max="7434" width="1.6640625" style="80" customWidth="1"/>
    <col min="7435" max="7435" width="22.5546875" style="80" customWidth="1"/>
    <col min="7436" max="7436" width="1.6640625" style="80" customWidth="1"/>
    <col min="7437" max="7437" width="17.44140625" style="80" customWidth="1"/>
    <col min="7438" max="7438" width="1.6640625" style="80" customWidth="1"/>
    <col min="7439" max="7439" width="14.109375" style="80" customWidth="1"/>
    <col min="7440" max="7440" width="1.6640625" style="80" customWidth="1"/>
    <col min="7441" max="7441" width="28.5546875" style="80" customWidth="1"/>
    <col min="7442" max="7442" width="4.6640625" style="80" customWidth="1"/>
    <col min="7443" max="7449" width="0" style="80" hidden="1" customWidth="1"/>
    <col min="7450" max="7687" width="9.109375" style="80"/>
    <col min="7688" max="7688" width="0" style="80" hidden="1" customWidth="1"/>
    <col min="7689" max="7689" width="15.44140625" style="80" customWidth="1"/>
    <col min="7690" max="7690" width="1.6640625" style="80" customWidth="1"/>
    <col min="7691" max="7691" width="22.5546875" style="80" customWidth="1"/>
    <col min="7692" max="7692" width="1.6640625" style="80" customWidth="1"/>
    <col min="7693" max="7693" width="17.44140625" style="80" customWidth="1"/>
    <col min="7694" max="7694" width="1.6640625" style="80" customWidth="1"/>
    <col min="7695" max="7695" width="14.109375" style="80" customWidth="1"/>
    <col min="7696" max="7696" width="1.6640625" style="80" customWidth="1"/>
    <col min="7697" max="7697" width="28.5546875" style="80" customWidth="1"/>
    <col min="7698" max="7698" width="4.6640625" style="80" customWidth="1"/>
    <col min="7699" max="7705" width="0" style="80" hidden="1" customWidth="1"/>
    <col min="7706" max="7943" width="9.109375" style="80"/>
    <col min="7944" max="7944" width="0" style="80" hidden="1" customWidth="1"/>
    <col min="7945" max="7945" width="15.44140625" style="80" customWidth="1"/>
    <col min="7946" max="7946" width="1.6640625" style="80" customWidth="1"/>
    <col min="7947" max="7947" width="22.5546875" style="80" customWidth="1"/>
    <col min="7948" max="7948" width="1.6640625" style="80" customWidth="1"/>
    <col min="7949" max="7949" width="17.44140625" style="80" customWidth="1"/>
    <col min="7950" max="7950" width="1.6640625" style="80" customWidth="1"/>
    <col min="7951" max="7951" width="14.109375" style="80" customWidth="1"/>
    <col min="7952" max="7952" width="1.6640625" style="80" customWidth="1"/>
    <col min="7953" max="7953" width="28.5546875" style="80" customWidth="1"/>
    <col min="7954" max="7954" width="4.6640625" style="80" customWidth="1"/>
    <col min="7955" max="7961" width="0" style="80" hidden="1" customWidth="1"/>
    <col min="7962" max="8199" width="9.109375" style="80"/>
    <col min="8200" max="8200" width="0" style="80" hidden="1" customWidth="1"/>
    <col min="8201" max="8201" width="15.44140625" style="80" customWidth="1"/>
    <col min="8202" max="8202" width="1.6640625" style="80" customWidth="1"/>
    <col min="8203" max="8203" width="22.5546875" style="80" customWidth="1"/>
    <col min="8204" max="8204" width="1.6640625" style="80" customWidth="1"/>
    <col min="8205" max="8205" width="17.44140625" style="80" customWidth="1"/>
    <col min="8206" max="8206" width="1.6640625" style="80" customWidth="1"/>
    <col min="8207" max="8207" width="14.109375" style="80" customWidth="1"/>
    <col min="8208" max="8208" width="1.6640625" style="80" customWidth="1"/>
    <col min="8209" max="8209" width="28.5546875" style="80" customWidth="1"/>
    <col min="8210" max="8210" width="4.6640625" style="80" customWidth="1"/>
    <col min="8211" max="8217" width="0" style="80" hidden="1" customWidth="1"/>
    <col min="8218" max="8455" width="9.109375" style="80"/>
    <col min="8456" max="8456" width="0" style="80" hidden="1" customWidth="1"/>
    <col min="8457" max="8457" width="15.44140625" style="80" customWidth="1"/>
    <col min="8458" max="8458" width="1.6640625" style="80" customWidth="1"/>
    <col min="8459" max="8459" width="22.5546875" style="80" customWidth="1"/>
    <col min="8460" max="8460" width="1.6640625" style="80" customWidth="1"/>
    <col min="8461" max="8461" width="17.44140625" style="80" customWidth="1"/>
    <col min="8462" max="8462" width="1.6640625" style="80" customWidth="1"/>
    <col min="8463" max="8463" width="14.109375" style="80" customWidth="1"/>
    <col min="8464" max="8464" width="1.6640625" style="80" customWidth="1"/>
    <col min="8465" max="8465" width="28.5546875" style="80" customWidth="1"/>
    <col min="8466" max="8466" width="4.6640625" style="80" customWidth="1"/>
    <col min="8467" max="8473" width="0" style="80" hidden="1" customWidth="1"/>
    <col min="8474" max="8711" width="9.109375" style="80"/>
    <col min="8712" max="8712" width="0" style="80" hidden="1" customWidth="1"/>
    <col min="8713" max="8713" width="15.44140625" style="80" customWidth="1"/>
    <col min="8714" max="8714" width="1.6640625" style="80" customWidth="1"/>
    <col min="8715" max="8715" width="22.5546875" style="80" customWidth="1"/>
    <col min="8716" max="8716" width="1.6640625" style="80" customWidth="1"/>
    <col min="8717" max="8717" width="17.44140625" style="80" customWidth="1"/>
    <col min="8718" max="8718" width="1.6640625" style="80" customWidth="1"/>
    <col min="8719" max="8719" width="14.109375" style="80" customWidth="1"/>
    <col min="8720" max="8720" width="1.6640625" style="80" customWidth="1"/>
    <col min="8721" max="8721" width="28.5546875" style="80" customWidth="1"/>
    <col min="8722" max="8722" width="4.6640625" style="80" customWidth="1"/>
    <col min="8723" max="8729" width="0" style="80" hidden="1" customWidth="1"/>
    <col min="8730" max="8967" width="9.109375" style="80"/>
    <col min="8968" max="8968" width="0" style="80" hidden="1" customWidth="1"/>
    <col min="8969" max="8969" width="15.44140625" style="80" customWidth="1"/>
    <col min="8970" max="8970" width="1.6640625" style="80" customWidth="1"/>
    <col min="8971" max="8971" width="22.5546875" style="80" customWidth="1"/>
    <col min="8972" max="8972" width="1.6640625" style="80" customWidth="1"/>
    <col min="8973" max="8973" width="17.44140625" style="80" customWidth="1"/>
    <col min="8974" max="8974" width="1.6640625" style="80" customWidth="1"/>
    <col min="8975" max="8975" width="14.109375" style="80" customWidth="1"/>
    <col min="8976" max="8976" width="1.6640625" style="80" customWidth="1"/>
    <col min="8977" max="8977" width="28.5546875" style="80" customWidth="1"/>
    <col min="8978" max="8978" width="4.6640625" style="80" customWidth="1"/>
    <col min="8979" max="8985" width="0" style="80" hidden="1" customWidth="1"/>
    <col min="8986" max="9223" width="9.109375" style="80"/>
    <col min="9224" max="9224" width="0" style="80" hidden="1" customWidth="1"/>
    <col min="9225" max="9225" width="15.44140625" style="80" customWidth="1"/>
    <col min="9226" max="9226" width="1.6640625" style="80" customWidth="1"/>
    <col min="9227" max="9227" width="22.5546875" style="80" customWidth="1"/>
    <col min="9228" max="9228" width="1.6640625" style="80" customWidth="1"/>
    <col min="9229" max="9229" width="17.44140625" style="80" customWidth="1"/>
    <col min="9230" max="9230" width="1.6640625" style="80" customWidth="1"/>
    <col min="9231" max="9231" width="14.109375" style="80" customWidth="1"/>
    <col min="9232" max="9232" width="1.6640625" style="80" customWidth="1"/>
    <col min="9233" max="9233" width="28.5546875" style="80" customWidth="1"/>
    <col min="9234" max="9234" width="4.6640625" style="80" customWidth="1"/>
    <col min="9235" max="9241" width="0" style="80" hidden="1" customWidth="1"/>
    <col min="9242" max="9479" width="9.109375" style="80"/>
    <col min="9480" max="9480" width="0" style="80" hidden="1" customWidth="1"/>
    <col min="9481" max="9481" width="15.44140625" style="80" customWidth="1"/>
    <col min="9482" max="9482" width="1.6640625" style="80" customWidth="1"/>
    <col min="9483" max="9483" width="22.5546875" style="80" customWidth="1"/>
    <col min="9484" max="9484" width="1.6640625" style="80" customWidth="1"/>
    <col min="9485" max="9485" width="17.44140625" style="80" customWidth="1"/>
    <col min="9486" max="9486" width="1.6640625" style="80" customWidth="1"/>
    <col min="9487" max="9487" width="14.109375" style="80" customWidth="1"/>
    <col min="9488" max="9488" width="1.6640625" style="80" customWidth="1"/>
    <col min="9489" max="9489" width="28.5546875" style="80" customWidth="1"/>
    <col min="9490" max="9490" width="4.6640625" style="80" customWidth="1"/>
    <col min="9491" max="9497" width="0" style="80" hidden="1" customWidth="1"/>
    <col min="9498" max="9735" width="9.109375" style="80"/>
    <col min="9736" max="9736" width="0" style="80" hidden="1" customWidth="1"/>
    <col min="9737" max="9737" width="15.44140625" style="80" customWidth="1"/>
    <col min="9738" max="9738" width="1.6640625" style="80" customWidth="1"/>
    <col min="9739" max="9739" width="22.5546875" style="80" customWidth="1"/>
    <col min="9740" max="9740" width="1.6640625" style="80" customWidth="1"/>
    <col min="9741" max="9741" width="17.44140625" style="80" customWidth="1"/>
    <col min="9742" max="9742" width="1.6640625" style="80" customWidth="1"/>
    <col min="9743" max="9743" width="14.109375" style="80" customWidth="1"/>
    <col min="9744" max="9744" width="1.6640625" style="80" customWidth="1"/>
    <col min="9745" max="9745" width="28.5546875" style="80" customWidth="1"/>
    <col min="9746" max="9746" width="4.6640625" style="80" customWidth="1"/>
    <col min="9747" max="9753" width="0" style="80" hidden="1" customWidth="1"/>
    <col min="9754" max="9991" width="9.109375" style="80"/>
    <col min="9992" max="9992" width="0" style="80" hidden="1" customWidth="1"/>
    <col min="9993" max="9993" width="15.44140625" style="80" customWidth="1"/>
    <col min="9994" max="9994" width="1.6640625" style="80" customWidth="1"/>
    <col min="9995" max="9995" width="22.5546875" style="80" customWidth="1"/>
    <col min="9996" max="9996" width="1.6640625" style="80" customWidth="1"/>
    <col min="9997" max="9997" width="17.44140625" style="80" customWidth="1"/>
    <col min="9998" max="9998" width="1.6640625" style="80" customWidth="1"/>
    <col min="9999" max="9999" width="14.109375" style="80" customWidth="1"/>
    <col min="10000" max="10000" width="1.6640625" style="80" customWidth="1"/>
    <col min="10001" max="10001" width="28.5546875" style="80" customWidth="1"/>
    <col min="10002" max="10002" width="4.6640625" style="80" customWidth="1"/>
    <col min="10003" max="10009" width="0" style="80" hidden="1" customWidth="1"/>
    <col min="10010" max="10247" width="9.109375" style="80"/>
    <col min="10248" max="10248" width="0" style="80" hidden="1" customWidth="1"/>
    <col min="10249" max="10249" width="15.44140625" style="80" customWidth="1"/>
    <col min="10250" max="10250" width="1.6640625" style="80" customWidth="1"/>
    <col min="10251" max="10251" width="22.5546875" style="80" customWidth="1"/>
    <col min="10252" max="10252" width="1.6640625" style="80" customWidth="1"/>
    <col min="10253" max="10253" width="17.44140625" style="80" customWidth="1"/>
    <col min="10254" max="10254" width="1.6640625" style="80" customWidth="1"/>
    <col min="10255" max="10255" width="14.109375" style="80" customWidth="1"/>
    <col min="10256" max="10256" width="1.6640625" style="80" customWidth="1"/>
    <col min="10257" max="10257" width="28.5546875" style="80" customWidth="1"/>
    <col min="10258" max="10258" width="4.6640625" style="80" customWidth="1"/>
    <col min="10259" max="10265" width="0" style="80" hidden="1" customWidth="1"/>
    <col min="10266" max="10503" width="9.109375" style="80"/>
    <col min="10504" max="10504" width="0" style="80" hidden="1" customWidth="1"/>
    <col min="10505" max="10505" width="15.44140625" style="80" customWidth="1"/>
    <col min="10506" max="10506" width="1.6640625" style="80" customWidth="1"/>
    <col min="10507" max="10507" width="22.5546875" style="80" customWidth="1"/>
    <col min="10508" max="10508" width="1.6640625" style="80" customWidth="1"/>
    <col min="10509" max="10509" width="17.44140625" style="80" customWidth="1"/>
    <col min="10510" max="10510" width="1.6640625" style="80" customWidth="1"/>
    <col min="10511" max="10511" width="14.109375" style="80" customWidth="1"/>
    <col min="10512" max="10512" width="1.6640625" style="80" customWidth="1"/>
    <col min="10513" max="10513" width="28.5546875" style="80" customWidth="1"/>
    <col min="10514" max="10514" width="4.6640625" style="80" customWidth="1"/>
    <col min="10515" max="10521" width="0" style="80" hidden="1" customWidth="1"/>
    <col min="10522" max="10759" width="9.109375" style="80"/>
    <col min="10760" max="10760" width="0" style="80" hidden="1" customWidth="1"/>
    <col min="10761" max="10761" width="15.44140625" style="80" customWidth="1"/>
    <col min="10762" max="10762" width="1.6640625" style="80" customWidth="1"/>
    <col min="10763" max="10763" width="22.5546875" style="80" customWidth="1"/>
    <col min="10764" max="10764" width="1.6640625" style="80" customWidth="1"/>
    <col min="10765" max="10765" width="17.44140625" style="80" customWidth="1"/>
    <col min="10766" max="10766" width="1.6640625" style="80" customWidth="1"/>
    <col min="10767" max="10767" width="14.109375" style="80" customWidth="1"/>
    <col min="10768" max="10768" width="1.6640625" style="80" customWidth="1"/>
    <col min="10769" max="10769" width="28.5546875" style="80" customWidth="1"/>
    <col min="10770" max="10770" width="4.6640625" style="80" customWidth="1"/>
    <col min="10771" max="10777" width="0" style="80" hidden="1" customWidth="1"/>
    <col min="10778" max="11015" width="9.109375" style="80"/>
    <col min="11016" max="11016" width="0" style="80" hidden="1" customWidth="1"/>
    <col min="11017" max="11017" width="15.44140625" style="80" customWidth="1"/>
    <col min="11018" max="11018" width="1.6640625" style="80" customWidth="1"/>
    <col min="11019" max="11019" width="22.5546875" style="80" customWidth="1"/>
    <col min="11020" max="11020" width="1.6640625" style="80" customWidth="1"/>
    <col min="11021" max="11021" width="17.44140625" style="80" customWidth="1"/>
    <col min="11022" max="11022" width="1.6640625" style="80" customWidth="1"/>
    <col min="11023" max="11023" width="14.109375" style="80" customWidth="1"/>
    <col min="11024" max="11024" width="1.6640625" style="80" customWidth="1"/>
    <col min="11025" max="11025" width="28.5546875" style="80" customWidth="1"/>
    <col min="11026" max="11026" width="4.6640625" style="80" customWidth="1"/>
    <col min="11027" max="11033" width="0" style="80" hidden="1" customWidth="1"/>
    <col min="11034" max="11271" width="9.109375" style="80"/>
    <col min="11272" max="11272" width="0" style="80" hidden="1" customWidth="1"/>
    <col min="11273" max="11273" width="15.44140625" style="80" customWidth="1"/>
    <col min="11274" max="11274" width="1.6640625" style="80" customWidth="1"/>
    <col min="11275" max="11275" width="22.5546875" style="80" customWidth="1"/>
    <col min="11276" max="11276" width="1.6640625" style="80" customWidth="1"/>
    <col min="11277" max="11277" width="17.44140625" style="80" customWidth="1"/>
    <col min="11278" max="11278" width="1.6640625" style="80" customWidth="1"/>
    <col min="11279" max="11279" width="14.109375" style="80" customWidth="1"/>
    <col min="11280" max="11280" width="1.6640625" style="80" customWidth="1"/>
    <col min="11281" max="11281" width="28.5546875" style="80" customWidth="1"/>
    <col min="11282" max="11282" width="4.6640625" style="80" customWidth="1"/>
    <col min="11283" max="11289" width="0" style="80" hidden="1" customWidth="1"/>
    <col min="11290" max="11527" width="9.109375" style="80"/>
    <col min="11528" max="11528" width="0" style="80" hidden="1" customWidth="1"/>
    <col min="11529" max="11529" width="15.44140625" style="80" customWidth="1"/>
    <col min="11530" max="11530" width="1.6640625" style="80" customWidth="1"/>
    <col min="11531" max="11531" width="22.5546875" style="80" customWidth="1"/>
    <col min="11532" max="11532" width="1.6640625" style="80" customWidth="1"/>
    <col min="11533" max="11533" width="17.44140625" style="80" customWidth="1"/>
    <col min="11534" max="11534" width="1.6640625" style="80" customWidth="1"/>
    <col min="11535" max="11535" width="14.109375" style="80" customWidth="1"/>
    <col min="11536" max="11536" width="1.6640625" style="80" customWidth="1"/>
    <col min="11537" max="11537" width="28.5546875" style="80" customWidth="1"/>
    <col min="11538" max="11538" width="4.6640625" style="80" customWidth="1"/>
    <col min="11539" max="11545" width="0" style="80" hidden="1" customWidth="1"/>
    <col min="11546" max="11783" width="9.109375" style="80"/>
    <col min="11784" max="11784" width="0" style="80" hidden="1" customWidth="1"/>
    <col min="11785" max="11785" width="15.44140625" style="80" customWidth="1"/>
    <col min="11786" max="11786" width="1.6640625" style="80" customWidth="1"/>
    <col min="11787" max="11787" width="22.5546875" style="80" customWidth="1"/>
    <col min="11788" max="11788" width="1.6640625" style="80" customWidth="1"/>
    <col min="11789" max="11789" width="17.44140625" style="80" customWidth="1"/>
    <col min="11790" max="11790" width="1.6640625" style="80" customWidth="1"/>
    <col min="11791" max="11791" width="14.109375" style="80" customWidth="1"/>
    <col min="11792" max="11792" width="1.6640625" style="80" customWidth="1"/>
    <col min="11793" max="11793" width="28.5546875" style="80" customWidth="1"/>
    <col min="11794" max="11794" width="4.6640625" style="80" customWidth="1"/>
    <col min="11795" max="11801" width="0" style="80" hidden="1" customWidth="1"/>
    <col min="11802" max="12039" width="9.109375" style="80"/>
    <col min="12040" max="12040" width="0" style="80" hidden="1" customWidth="1"/>
    <col min="12041" max="12041" width="15.44140625" style="80" customWidth="1"/>
    <col min="12042" max="12042" width="1.6640625" style="80" customWidth="1"/>
    <col min="12043" max="12043" width="22.5546875" style="80" customWidth="1"/>
    <col min="12044" max="12044" width="1.6640625" style="80" customWidth="1"/>
    <col min="12045" max="12045" width="17.44140625" style="80" customWidth="1"/>
    <col min="12046" max="12046" width="1.6640625" style="80" customWidth="1"/>
    <col min="12047" max="12047" width="14.109375" style="80" customWidth="1"/>
    <col min="12048" max="12048" width="1.6640625" style="80" customWidth="1"/>
    <col min="12049" max="12049" width="28.5546875" style="80" customWidth="1"/>
    <col min="12050" max="12050" width="4.6640625" style="80" customWidth="1"/>
    <col min="12051" max="12057" width="0" style="80" hidden="1" customWidth="1"/>
    <col min="12058" max="12295" width="9.109375" style="80"/>
    <col min="12296" max="12296" width="0" style="80" hidden="1" customWidth="1"/>
    <col min="12297" max="12297" width="15.44140625" style="80" customWidth="1"/>
    <col min="12298" max="12298" width="1.6640625" style="80" customWidth="1"/>
    <col min="12299" max="12299" width="22.5546875" style="80" customWidth="1"/>
    <col min="12300" max="12300" width="1.6640625" style="80" customWidth="1"/>
    <col min="12301" max="12301" width="17.44140625" style="80" customWidth="1"/>
    <col min="12302" max="12302" width="1.6640625" style="80" customWidth="1"/>
    <col min="12303" max="12303" width="14.109375" style="80" customWidth="1"/>
    <col min="12304" max="12304" width="1.6640625" style="80" customWidth="1"/>
    <col min="12305" max="12305" width="28.5546875" style="80" customWidth="1"/>
    <col min="12306" max="12306" width="4.6640625" style="80" customWidth="1"/>
    <col min="12307" max="12313" width="0" style="80" hidden="1" customWidth="1"/>
    <col min="12314" max="12551" width="9.109375" style="80"/>
    <col min="12552" max="12552" width="0" style="80" hidden="1" customWidth="1"/>
    <col min="12553" max="12553" width="15.44140625" style="80" customWidth="1"/>
    <col min="12554" max="12554" width="1.6640625" style="80" customWidth="1"/>
    <col min="12555" max="12555" width="22.5546875" style="80" customWidth="1"/>
    <col min="12556" max="12556" width="1.6640625" style="80" customWidth="1"/>
    <col min="12557" max="12557" width="17.44140625" style="80" customWidth="1"/>
    <col min="12558" max="12558" width="1.6640625" style="80" customWidth="1"/>
    <col min="12559" max="12559" width="14.109375" style="80" customWidth="1"/>
    <col min="12560" max="12560" width="1.6640625" style="80" customWidth="1"/>
    <col min="12561" max="12561" width="28.5546875" style="80" customWidth="1"/>
    <col min="12562" max="12562" width="4.6640625" style="80" customWidth="1"/>
    <col min="12563" max="12569" width="0" style="80" hidden="1" customWidth="1"/>
    <col min="12570" max="12807" width="9.109375" style="80"/>
    <col min="12808" max="12808" width="0" style="80" hidden="1" customWidth="1"/>
    <col min="12809" max="12809" width="15.44140625" style="80" customWidth="1"/>
    <col min="12810" max="12810" width="1.6640625" style="80" customWidth="1"/>
    <col min="12811" max="12811" width="22.5546875" style="80" customWidth="1"/>
    <col min="12812" max="12812" width="1.6640625" style="80" customWidth="1"/>
    <col min="12813" max="12813" width="17.44140625" style="80" customWidth="1"/>
    <col min="12814" max="12814" width="1.6640625" style="80" customWidth="1"/>
    <col min="12815" max="12815" width="14.109375" style="80" customWidth="1"/>
    <col min="12816" max="12816" width="1.6640625" style="80" customWidth="1"/>
    <col min="12817" max="12817" width="28.5546875" style="80" customWidth="1"/>
    <col min="12818" max="12818" width="4.6640625" style="80" customWidth="1"/>
    <col min="12819" max="12825" width="0" style="80" hidden="1" customWidth="1"/>
    <col min="12826" max="13063" width="9.109375" style="80"/>
    <col min="13064" max="13064" width="0" style="80" hidden="1" customWidth="1"/>
    <col min="13065" max="13065" width="15.44140625" style="80" customWidth="1"/>
    <col min="13066" max="13066" width="1.6640625" style="80" customWidth="1"/>
    <col min="13067" max="13067" width="22.5546875" style="80" customWidth="1"/>
    <col min="13068" max="13068" width="1.6640625" style="80" customWidth="1"/>
    <col min="13069" max="13069" width="17.44140625" style="80" customWidth="1"/>
    <col min="13070" max="13070" width="1.6640625" style="80" customWidth="1"/>
    <col min="13071" max="13071" width="14.109375" style="80" customWidth="1"/>
    <col min="13072" max="13072" width="1.6640625" style="80" customWidth="1"/>
    <col min="13073" max="13073" width="28.5546875" style="80" customWidth="1"/>
    <col min="13074" max="13074" width="4.6640625" style="80" customWidth="1"/>
    <col min="13075" max="13081" width="0" style="80" hidden="1" customWidth="1"/>
    <col min="13082" max="13319" width="9.109375" style="80"/>
    <col min="13320" max="13320" width="0" style="80" hidden="1" customWidth="1"/>
    <col min="13321" max="13321" width="15.44140625" style="80" customWidth="1"/>
    <col min="13322" max="13322" width="1.6640625" style="80" customWidth="1"/>
    <col min="13323" max="13323" width="22.5546875" style="80" customWidth="1"/>
    <col min="13324" max="13324" width="1.6640625" style="80" customWidth="1"/>
    <col min="13325" max="13325" width="17.44140625" style="80" customWidth="1"/>
    <col min="13326" max="13326" width="1.6640625" style="80" customWidth="1"/>
    <col min="13327" max="13327" width="14.109375" style="80" customWidth="1"/>
    <col min="13328" max="13328" width="1.6640625" style="80" customWidth="1"/>
    <col min="13329" max="13329" width="28.5546875" style="80" customWidth="1"/>
    <col min="13330" max="13330" width="4.6640625" style="80" customWidth="1"/>
    <col min="13331" max="13337" width="0" style="80" hidden="1" customWidth="1"/>
    <col min="13338" max="13575" width="9.109375" style="80"/>
    <col min="13576" max="13576" width="0" style="80" hidden="1" customWidth="1"/>
    <col min="13577" max="13577" width="15.44140625" style="80" customWidth="1"/>
    <col min="13578" max="13578" width="1.6640625" style="80" customWidth="1"/>
    <col min="13579" max="13579" width="22.5546875" style="80" customWidth="1"/>
    <col min="13580" max="13580" width="1.6640625" style="80" customWidth="1"/>
    <col min="13581" max="13581" width="17.44140625" style="80" customWidth="1"/>
    <col min="13582" max="13582" width="1.6640625" style="80" customWidth="1"/>
    <col min="13583" max="13583" width="14.109375" style="80" customWidth="1"/>
    <col min="13584" max="13584" width="1.6640625" style="80" customWidth="1"/>
    <col min="13585" max="13585" width="28.5546875" style="80" customWidth="1"/>
    <col min="13586" max="13586" width="4.6640625" style="80" customWidth="1"/>
    <col min="13587" max="13593" width="0" style="80" hidden="1" customWidth="1"/>
    <col min="13594" max="13831" width="9.109375" style="80"/>
    <col min="13832" max="13832" width="0" style="80" hidden="1" customWidth="1"/>
    <col min="13833" max="13833" width="15.44140625" style="80" customWidth="1"/>
    <col min="13834" max="13834" width="1.6640625" style="80" customWidth="1"/>
    <col min="13835" max="13835" width="22.5546875" style="80" customWidth="1"/>
    <col min="13836" max="13836" width="1.6640625" style="80" customWidth="1"/>
    <col min="13837" max="13837" width="17.44140625" style="80" customWidth="1"/>
    <col min="13838" max="13838" width="1.6640625" style="80" customWidth="1"/>
    <col min="13839" max="13839" width="14.109375" style="80" customWidth="1"/>
    <col min="13840" max="13840" width="1.6640625" style="80" customWidth="1"/>
    <col min="13841" max="13841" width="28.5546875" style="80" customWidth="1"/>
    <col min="13842" max="13842" width="4.6640625" style="80" customWidth="1"/>
    <col min="13843" max="13849" width="0" style="80" hidden="1" customWidth="1"/>
    <col min="13850" max="14087" width="9.109375" style="80"/>
    <col min="14088" max="14088" width="0" style="80" hidden="1" customWidth="1"/>
    <col min="14089" max="14089" width="15.44140625" style="80" customWidth="1"/>
    <col min="14090" max="14090" width="1.6640625" style="80" customWidth="1"/>
    <col min="14091" max="14091" width="22.5546875" style="80" customWidth="1"/>
    <col min="14092" max="14092" width="1.6640625" style="80" customWidth="1"/>
    <col min="14093" max="14093" width="17.44140625" style="80" customWidth="1"/>
    <col min="14094" max="14094" width="1.6640625" style="80" customWidth="1"/>
    <col min="14095" max="14095" width="14.109375" style="80" customWidth="1"/>
    <col min="14096" max="14096" width="1.6640625" style="80" customWidth="1"/>
    <col min="14097" max="14097" width="28.5546875" style="80" customWidth="1"/>
    <col min="14098" max="14098" width="4.6640625" style="80" customWidth="1"/>
    <col min="14099" max="14105" width="0" style="80" hidden="1" customWidth="1"/>
    <col min="14106" max="14343" width="9.109375" style="80"/>
    <col min="14344" max="14344" width="0" style="80" hidden="1" customWidth="1"/>
    <col min="14345" max="14345" width="15.44140625" style="80" customWidth="1"/>
    <col min="14346" max="14346" width="1.6640625" style="80" customWidth="1"/>
    <col min="14347" max="14347" width="22.5546875" style="80" customWidth="1"/>
    <col min="14348" max="14348" width="1.6640625" style="80" customWidth="1"/>
    <col min="14349" max="14349" width="17.44140625" style="80" customWidth="1"/>
    <col min="14350" max="14350" width="1.6640625" style="80" customWidth="1"/>
    <col min="14351" max="14351" width="14.109375" style="80" customWidth="1"/>
    <col min="14352" max="14352" width="1.6640625" style="80" customWidth="1"/>
    <col min="14353" max="14353" width="28.5546875" style="80" customWidth="1"/>
    <col min="14354" max="14354" width="4.6640625" style="80" customWidth="1"/>
    <col min="14355" max="14361" width="0" style="80" hidden="1" customWidth="1"/>
    <col min="14362" max="14599" width="9.109375" style="80"/>
    <col min="14600" max="14600" width="0" style="80" hidden="1" customWidth="1"/>
    <col min="14601" max="14601" width="15.44140625" style="80" customWidth="1"/>
    <col min="14602" max="14602" width="1.6640625" style="80" customWidth="1"/>
    <col min="14603" max="14603" width="22.5546875" style="80" customWidth="1"/>
    <col min="14604" max="14604" width="1.6640625" style="80" customWidth="1"/>
    <col min="14605" max="14605" width="17.44140625" style="80" customWidth="1"/>
    <col min="14606" max="14606" width="1.6640625" style="80" customWidth="1"/>
    <col min="14607" max="14607" width="14.109375" style="80" customWidth="1"/>
    <col min="14608" max="14608" width="1.6640625" style="80" customWidth="1"/>
    <col min="14609" max="14609" width="28.5546875" style="80" customWidth="1"/>
    <col min="14610" max="14610" width="4.6640625" style="80" customWidth="1"/>
    <col min="14611" max="14617" width="0" style="80" hidden="1" customWidth="1"/>
    <col min="14618" max="14855" width="9.109375" style="80"/>
    <col min="14856" max="14856" width="0" style="80" hidden="1" customWidth="1"/>
    <col min="14857" max="14857" width="15.44140625" style="80" customWidth="1"/>
    <col min="14858" max="14858" width="1.6640625" style="80" customWidth="1"/>
    <col min="14859" max="14859" width="22.5546875" style="80" customWidth="1"/>
    <col min="14860" max="14860" width="1.6640625" style="80" customWidth="1"/>
    <col min="14861" max="14861" width="17.44140625" style="80" customWidth="1"/>
    <col min="14862" max="14862" width="1.6640625" style="80" customWidth="1"/>
    <col min="14863" max="14863" width="14.109375" style="80" customWidth="1"/>
    <col min="14864" max="14864" width="1.6640625" style="80" customWidth="1"/>
    <col min="14865" max="14865" width="28.5546875" style="80" customWidth="1"/>
    <col min="14866" max="14866" width="4.6640625" style="80" customWidth="1"/>
    <col min="14867" max="14873" width="0" style="80" hidden="1" customWidth="1"/>
    <col min="14874" max="15111" width="9.109375" style="80"/>
    <col min="15112" max="15112" width="0" style="80" hidden="1" customWidth="1"/>
    <col min="15113" max="15113" width="15.44140625" style="80" customWidth="1"/>
    <col min="15114" max="15114" width="1.6640625" style="80" customWidth="1"/>
    <col min="15115" max="15115" width="22.5546875" style="80" customWidth="1"/>
    <col min="15116" max="15116" width="1.6640625" style="80" customWidth="1"/>
    <col min="15117" max="15117" width="17.44140625" style="80" customWidth="1"/>
    <col min="15118" max="15118" width="1.6640625" style="80" customWidth="1"/>
    <col min="15119" max="15119" width="14.109375" style="80" customWidth="1"/>
    <col min="15120" max="15120" width="1.6640625" style="80" customWidth="1"/>
    <col min="15121" max="15121" width="28.5546875" style="80" customWidth="1"/>
    <col min="15122" max="15122" width="4.6640625" style="80" customWidth="1"/>
    <col min="15123" max="15129" width="0" style="80" hidden="1" customWidth="1"/>
    <col min="15130" max="15367" width="9.109375" style="80"/>
    <col min="15368" max="15368" width="0" style="80" hidden="1" customWidth="1"/>
    <col min="15369" max="15369" width="15.44140625" style="80" customWidth="1"/>
    <col min="15370" max="15370" width="1.6640625" style="80" customWidth="1"/>
    <col min="15371" max="15371" width="22.5546875" style="80" customWidth="1"/>
    <col min="15372" max="15372" width="1.6640625" style="80" customWidth="1"/>
    <col min="15373" max="15373" width="17.44140625" style="80" customWidth="1"/>
    <col min="15374" max="15374" width="1.6640625" style="80" customWidth="1"/>
    <col min="15375" max="15375" width="14.109375" style="80" customWidth="1"/>
    <col min="15376" max="15376" width="1.6640625" style="80" customWidth="1"/>
    <col min="15377" max="15377" width="28.5546875" style="80" customWidth="1"/>
    <col min="15378" max="15378" width="4.6640625" style="80" customWidth="1"/>
    <col min="15379" max="15385" width="0" style="80" hidden="1" customWidth="1"/>
    <col min="15386" max="15623" width="9.109375" style="80"/>
    <col min="15624" max="15624" width="0" style="80" hidden="1" customWidth="1"/>
    <col min="15625" max="15625" width="15.44140625" style="80" customWidth="1"/>
    <col min="15626" max="15626" width="1.6640625" style="80" customWidth="1"/>
    <col min="15627" max="15627" width="22.5546875" style="80" customWidth="1"/>
    <col min="15628" max="15628" width="1.6640625" style="80" customWidth="1"/>
    <col min="15629" max="15629" width="17.44140625" style="80" customWidth="1"/>
    <col min="15630" max="15630" width="1.6640625" style="80" customWidth="1"/>
    <col min="15631" max="15631" width="14.109375" style="80" customWidth="1"/>
    <col min="15632" max="15632" width="1.6640625" style="80" customWidth="1"/>
    <col min="15633" max="15633" width="28.5546875" style="80" customWidth="1"/>
    <col min="15634" max="15634" width="4.6640625" style="80" customWidth="1"/>
    <col min="15635" max="15641" width="0" style="80" hidden="1" customWidth="1"/>
    <col min="15642" max="15879" width="9.109375" style="80"/>
    <col min="15880" max="15880" width="0" style="80" hidden="1" customWidth="1"/>
    <col min="15881" max="15881" width="15.44140625" style="80" customWidth="1"/>
    <col min="15882" max="15882" width="1.6640625" style="80" customWidth="1"/>
    <col min="15883" max="15883" width="22.5546875" style="80" customWidth="1"/>
    <col min="15884" max="15884" width="1.6640625" style="80" customWidth="1"/>
    <col min="15885" max="15885" width="17.44140625" style="80" customWidth="1"/>
    <col min="15886" max="15886" width="1.6640625" style="80" customWidth="1"/>
    <col min="15887" max="15887" width="14.109375" style="80" customWidth="1"/>
    <col min="15888" max="15888" width="1.6640625" style="80" customWidth="1"/>
    <col min="15889" max="15889" width="28.5546875" style="80" customWidth="1"/>
    <col min="15890" max="15890" width="4.6640625" style="80" customWidth="1"/>
    <col min="15891" max="15897" width="0" style="80" hidden="1" customWidth="1"/>
    <col min="15898" max="16135" width="9.109375" style="80"/>
    <col min="16136" max="16136" width="0" style="80" hidden="1" customWidth="1"/>
    <col min="16137" max="16137" width="15.44140625" style="80" customWidth="1"/>
    <col min="16138" max="16138" width="1.6640625" style="80" customWidth="1"/>
    <col min="16139" max="16139" width="22.5546875" style="80" customWidth="1"/>
    <col min="16140" max="16140" width="1.6640625" style="80" customWidth="1"/>
    <col min="16141" max="16141" width="17.44140625" style="80" customWidth="1"/>
    <col min="16142" max="16142" width="1.6640625" style="80" customWidth="1"/>
    <col min="16143" max="16143" width="14.109375" style="80" customWidth="1"/>
    <col min="16144" max="16144" width="1.6640625" style="80" customWidth="1"/>
    <col min="16145" max="16145" width="28.5546875" style="80" customWidth="1"/>
    <col min="16146" max="16146" width="4.6640625" style="80" customWidth="1"/>
    <col min="16147" max="16153" width="0" style="80" hidden="1" customWidth="1"/>
    <col min="16154" max="16384" width="9.109375" style="80"/>
  </cols>
  <sheetData>
    <row r="1" spans="1:24" s="64" customFormat="1" ht="15" customHeight="1" x14ac:dyDescent="0.3">
      <c r="A1" s="264" t="str">
        <f>Index!A1</f>
        <v xml:space="preserve">                                                               Office of the State Controller                                                                </v>
      </c>
      <c r="B1" s="264"/>
      <c r="C1" s="264"/>
      <c r="D1" s="264"/>
      <c r="E1" s="264"/>
      <c r="F1" s="264"/>
      <c r="G1" s="264"/>
      <c r="H1" s="264"/>
      <c r="I1" s="264"/>
      <c r="J1" s="264"/>
      <c r="K1" s="264"/>
      <c r="L1" s="264"/>
      <c r="M1" s="264"/>
      <c r="N1" s="264"/>
      <c r="O1" s="264"/>
      <c r="P1" s="264"/>
      <c r="Q1" s="264"/>
      <c r="R1" s="262" t="str">
        <f>IF(Index!B17="na","NA","")</f>
        <v/>
      </c>
      <c r="S1" s="45"/>
      <c r="T1" s="45"/>
      <c r="U1" s="45"/>
      <c r="V1" s="45"/>
      <c r="W1" s="45"/>
      <c r="X1" s="45"/>
    </row>
    <row r="2" spans="1:24" s="64" customFormat="1" ht="15" customHeight="1" x14ac:dyDescent="0.3">
      <c r="A2" s="265" t="str">
        <f>Index!A2</f>
        <v>2022 Transfers - Interim Worksheets</v>
      </c>
      <c r="B2" s="265"/>
      <c r="C2" s="265"/>
      <c r="D2" s="265"/>
      <c r="E2" s="265"/>
      <c r="F2" s="265"/>
      <c r="G2" s="265"/>
      <c r="H2" s="265"/>
      <c r="I2" s="265"/>
      <c r="J2" s="265"/>
      <c r="K2" s="265"/>
      <c r="L2" s="265"/>
      <c r="M2" s="265"/>
      <c r="N2" s="265"/>
      <c r="O2" s="265"/>
      <c r="P2" s="265"/>
      <c r="Q2" s="265"/>
      <c r="R2" s="262"/>
      <c r="S2" s="45"/>
      <c r="T2" s="45"/>
      <c r="U2" s="45"/>
      <c r="V2" s="45"/>
      <c r="W2" s="45"/>
      <c r="X2" s="45"/>
    </row>
    <row r="3" spans="1:24" s="64" customFormat="1" ht="15" customHeight="1" x14ac:dyDescent="0.3">
      <c r="A3" s="265" t="s">
        <v>337</v>
      </c>
      <c r="B3" s="265"/>
      <c r="C3" s="265"/>
      <c r="D3" s="265"/>
      <c r="E3" s="265"/>
      <c r="F3" s="265"/>
      <c r="G3" s="265"/>
      <c r="H3" s="265"/>
      <c r="I3" s="265"/>
      <c r="J3" s="265"/>
      <c r="K3" s="265"/>
      <c r="L3" s="265"/>
      <c r="M3" s="265"/>
      <c r="N3" s="265"/>
      <c r="O3" s="265"/>
      <c r="P3" s="265"/>
      <c r="Q3" s="265"/>
      <c r="R3" s="262"/>
      <c r="S3" s="45"/>
      <c r="T3" s="45"/>
      <c r="U3" s="45"/>
      <c r="V3" s="45"/>
      <c r="W3" s="45"/>
      <c r="X3" s="45"/>
    </row>
    <row r="4" spans="1:24" s="64" customFormat="1" ht="15" customHeight="1" x14ac:dyDescent="0.3">
      <c r="A4" s="265" t="s">
        <v>361</v>
      </c>
      <c r="B4" s="265"/>
      <c r="C4" s="265"/>
      <c r="D4" s="265"/>
      <c r="E4" s="265"/>
      <c r="F4" s="265"/>
      <c r="G4" s="265"/>
      <c r="H4" s="265"/>
      <c r="I4" s="265"/>
      <c r="J4" s="265"/>
      <c r="K4" s="265"/>
      <c r="L4" s="265"/>
      <c r="M4" s="265"/>
      <c r="N4" s="265"/>
      <c r="O4" s="265"/>
      <c r="P4" s="265"/>
      <c r="Q4" s="265"/>
    </row>
    <row r="5" spans="1:24" s="68" customFormat="1" ht="15" customHeight="1" x14ac:dyDescent="0.3">
      <c r="C5" s="66"/>
      <c r="D5" s="67"/>
      <c r="E5" s="67"/>
      <c r="F5" s="67"/>
      <c r="G5" s="67"/>
      <c r="H5" s="67"/>
      <c r="I5" s="67"/>
      <c r="J5" s="67"/>
      <c r="K5" s="65"/>
      <c r="L5" s="65"/>
      <c r="M5" s="65"/>
      <c r="N5" s="65"/>
      <c r="O5" s="65" t="s">
        <v>338</v>
      </c>
      <c r="P5" s="65"/>
      <c r="Q5" s="65"/>
    </row>
    <row r="6" spans="1:24" s="68" customFormat="1" ht="15" customHeight="1" x14ac:dyDescent="0.25">
      <c r="A6" s="69" t="s">
        <v>46</v>
      </c>
      <c r="C6" s="93" t="str">
        <f>Index!E10</f>
        <v>01</v>
      </c>
      <c r="D6" s="93"/>
      <c r="E6" s="93"/>
      <c r="H6" s="70"/>
      <c r="I6" s="85"/>
      <c r="J6" s="85"/>
      <c r="K6" s="85"/>
      <c r="L6" s="70" t="s">
        <v>124</v>
      </c>
      <c r="M6" s="266" t="str">
        <f>Index!E12 &amp; Index!E14:E14</f>
        <v/>
      </c>
      <c r="N6" s="266"/>
      <c r="O6" s="266"/>
      <c r="P6" s="266"/>
      <c r="Q6" s="266"/>
    </row>
    <row r="7" spans="1:24" s="68" customFormat="1" ht="15" customHeight="1" x14ac:dyDescent="0.25">
      <c r="A7" s="69" t="s">
        <v>140</v>
      </c>
      <c r="C7" s="263" t="str">
        <f>Index!E11</f>
        <v>North Carolina General Assembly</v>
      </c>
      <c r="D7" s="263"/>
      <c r="E7" s="263"/>
      <c r="G7" s="70"/>
      <c r="I7" s="82"/>
      <c r="J7" s="82"/>
      <c r="K7" s="82"/>
      <c r="L7" s="70" t="s">
        <v>52</v>
      </c>
      <c r="M7" s="267">
        <f>Index!E13</f>
        <v>0</v>
      </c>
      <c r="N7" s="267"/>
      <c r="O7" s="267"/>
      <c r="P7" s="267"/>
      <c r="Q7" s="267"/>
    </row>
    <row r="8" spans="1:24" s="68" customFormat="1" ht="15" customHeight="1" x14ac:dyDescent="0.25">
      <c r="A8" s="69" t="s">
        <v>99</v>
      </c>
      <c r="C8" s="261"/>
      <c r="D8" s="261"/>
      <c r="E8" s="261"/>
    </row>
    <row r="9" spans="1:24" s="68" customFormat="1" ht="15" customHeight="1" thickBot="1" x14ac:dyDescent="0.3">
      <c r="A9" s="71"/>
      <c r="B9" s="71"/>
      <c r="C9" s="71"/>
      <c r="D9" s="71"/>
      <c r="E9" s="71"/>
      <c r="F9" s="71"/>
      <c r="G9" s="71"/>
      <c r="H9" s="71"/>
      <c r="I9" s="71"/>
      <c r="J9" s="71"/>
      <c r="K9" s="71"/>
      <c r="L9" s="71"/>
      <c r="M9" s="71"/>
      <c r="N9" s="71"/>
      <c r="O9" s="71"/>
      <c r="P9" s="71"/>
      <c r="Q9" s="71"/>
    </row>
    <row r="10" spans="1:24" s="68" customFormat="1" ht="15" customHeight="1" x14ac:dyDescent="0.25">
      <c r="A10" s="258" t="s">
        <v>429</v>
      </c>
      <c r="B10" s="259"/>
      <c r="C10" s="260"/>
      <c r="E10" s="258" t="s">
        <v>434</v>
      </c>
      <c r="F10" s="259"/>
      <c r="G10" s="260"/>
    </row>
    <row r="11" spans="1:24" s="68" customFormat="1" ht="15" customHeight="1" x14ac:dyDescent="0.25">
      <c r="A11" s="175"/>
      <c r="C11" s="177" t="s">
        <v>138</v>
      </c>
      <c r="E11" s="175" t="s">
        <v>125</v>
      </c>
      <c r="G11" s="176"/>
      <c r="H11" s="72" t="s">
        <v>125</v>
      </c>
      <c r="J11" s="66"/>
    </row>
    <row r="12" spans="1:24" s="68" customFormat="1" ht="15" customHeight="1" x14ac:dyDescent="0.25">
      <c r="A12" s="175"/>
      <c r="C12" s="177" t="s">
        <v>339</v>
      </c>
      <c r="E12" s="175"/>
      <c r="G12" s="177"/>
      <c r="J12" s="66"/>
    </row>
    <row r="13" spans="1:24" s="68" customFormat="1" ht="15" customHeight="1" x14ac:dyDescent="0.25">
      <c r="A13" s="175"/>
      <c r="C13" s="177" t="s">
        <v>506</v>
      </c>
      <c r="E13" s="175"/>
      <c r="G13" s="177"/>
      <c r="J13" s="66"/>
    </row>
    <row r="14" spans="1:24" s="68" customFormat="1" ht="15" customHeight="1" x14ac:dyDescent="0.25">
      <c r="A14" s="175"/>
      <c r="C14" s="177" t="s">
        <v>537</v>
      </c>
      <c r="E14" s="175"/>
      <c r="G14" s="177"/>
      <c r="J14" s="66"/>
      <c r="M14" s="218"/>
      <c r="N14" s="219"/>
      <c r="O14" s="219"/>
      <c r="P14" s="219"/>
      <c r="Q14" s="219"/>
    </row>
    <row r="15" spans="1:24" s="68" customFormat="1" ht="15" customHeight="1" thickBot="1" x14ac:dyDescent="0.3">
      <c r="A15" s="175"/>
      <c r="C15" s="177" t="s">
        <v>550</v>
      </c>
      <c r="E15" s="175"/>
      <c r="G15" s="177"/>
      <c r="J15" s="66"/>
      <c r="M15" s="218"/>
      <c r="N15" s="219"/>
      <c r="O15" s="219"/>
      <c r="P15" s="219"/>
      <c r="Q15" s="219"/>
    </row>
    <row r="16" spans="1:24" s="68" customFormat="1" ht="15" customHeight="1" thickBot="1" x14ac:dyDescent="0.3">
      <c r="A16" s="175"/>
      <c r="C16" s="177" t="s">
        <v>518</v>
      </c>
      <c r="E16" s="175"/>
      <c r="G16" s="177"/>
      <c r="J16" s="66"/>
      <c r="M16" s="195" t="s">
        <v>500</v>
      </c>
      <c r="N16" s="196"/>
      <c r="O16" s="196"/>
      <c r="P16" s="196"/>
      <c r="Q16" s="196"/>
    </row>
    <row r="17" spans="1:26" s="68" customFormat="1" ht="15" customHeight="1" x14ac:dyDescent="0.25">
      <c r="A17" s="175" t="s">
        <v>333</v>
      </c>
      <c r="C17" s="177" t="s">
        <v>519</v>
      </c>
      <c r="E17" s="175" t="s">
        <v>362</v>
      </c>
      <c r="G17" s="177" t="s">
        <v>340</v>
      </c>
      <c r="J17" s="66"/>
      <c r="M17" s="197"/>
      <c r="N17" s="197"/>
      <c r="O17" s="197"/>
      <c r="P17" s="197"/>
      <c r="Q17" s="198" t="s">
        <v>501</v>
      </c>
    </row>
    <row r="18" spans="1:26" s="68" customFormat="1" ht="15" customHeight="1" thickBot="1" x14ac:dyDescent="0.3">
      <c r="A18" s="178" t="s">
        <v>363</v>
      </c>
      <c r="C18" s="179" t="s">
        <v>335</v>
      </c>
      <c r="E18" s="178" t="s">
        <v>342</v>
      </c>
      <c r="G18" s="179" t="s">
        <v>342</v>
      </c>
      <c r="I18" s="73" t="s">
        <v>142</v>
      </c>
      <c r="K18" s="73" t="s">
        <v>432</v>
      </c>
      <c r="L18" s="72"/>
      <c r="M18" s="199" t="s">
        <v>502</v>
      </c>
      <c r="N18" s="200"/>
      <c r="O18" s="199" t="s">
        <v>503</v>
      </c>
      <c r="P18" s="201"/>
      <c r="Q18" s="199" t="s">
        <v>504</v>
      </c>
      <c r="R18" s="72" t="s">
        <v>125</v>
      </c>
      <c r="S18" s="72"/>
      <c r="T18" s="72"/>
      <c r="U18" s="72"/>
      <c r="V18" s="72"/>
      <c r="W18" s="72"/>
      <c r="X18" s="72"/>
    </row>
    <row r="19" spans="1:26" s="68" customFormat="1" ht="15" customHeight="1" x14ac:dyDescent="0.25">
      <c r="A19" s="187" t="s">
        <v>430</v>
      </c>
      <c r="C19" s="188">
        <v>538101</v>
      </c>
      <c r="E19" s="189" t="s">
        <v>435</v>
      </c>
      <c r="G19" s="188">
        <v>1100</v>
      </c>
      <c r="H19" s="75"/>
      <c r="I19" s="190">
        <v>3000000</v>
      </c>
      <c r="K19" s="191" t="s">
        <v>433</v>
      </c>
      <c r="L19" s="193"/>
      <c r="M19" s="204" t="s">
        <v>505</v>
      </c>
      <c r="N19" s="202"/>
      <c r="O19" s="204"/>
      <c r="P19" s="202"/>
      <c r="Q19" s="204"/>
      <c r="R19" s="6" t="str">
        <f t="shared" ref="R19:R33" si="0">IF(AND(S19,Y19),"","*")</f>
        <v/>
      </c>
      <c r="S19" s="54" t="b">
        <f>IF(OR(T19=0,T19=5),TRUE, FALSE)</f>
        <v>1</v>
      </c>
      <c r="T19" s="54">
        <f>COUNTIF(U19:Z19,FALSE)</f>
        <v>5</v>
      </c>
      <c r="U19" s="55" t="b">
        <f>ISBLANK(C19)</f>
        <v>0</v>
      </c>
      <c r="V19" s="55" t="b">
        <f>ISBLANK(E19)</f>
        <v>0</v>
      </c>
      <c r="W19" s="55" t="b">
        <f>ISBLANK(G19)</f>
        <v>0</v>
      </c>
      <c r="X19" s="55" t="b">
        <f>ISBLANK(I19)</f>
        <v>0</v>
      </c>
      <c r="Y19" s="56" t="b">
        <f>IF(ISBLANK(C19),TRUE,OR(TEXT(LEFT(C19,4),"0000")="5381",TEXT(LEFT(C19,4),"0000")="5380",TEXT(LEFT(C19,4),"0000")="538F"))</f>
        <v>1</v>
      </c>
      <c r="Z19" s="68" t="b">
        <f t="shared" ref="Z19:Z33" si="1">AND(ISBLANK(M19),ISBLANK(O19),ISBLANK(Q19))</f>
        <v>0</v>
      </c>
    </row>
    <row r="20" spans="1:26" s="68" customFormat="1" ht="15" customHeight="1" x14ac:dyDescent="0.25">
      <c r="A20" s="192"/>
      <c r="C20" s="181"/>
      <c r="E20" s="180"/>
      <c r="G20" s="181"/>
      <c r="H20" s="75"/>
      <c r="I20" s="76"/>
      <c r="K20" s="74"/>
      <c r="L20" s="194"/>
      <c r="M20" s="74"/>
      <c r="N20" s="194"/>
      <c r="O20" s="203"/>
      <c r="P20" s="194"/>
      <c r="Q20" s="203"/>
      <c r="R20" s="6" t="str">
        <f t="shared" si="0"/>
        <v/>
      </c>
      <c r="S20" s="54" t="b">
        <f t="shared" ref="S20:S33" si="2">IF(OR(T20=0,T20=5),TRUE, FALSE)</f>
        <v>1</v>
      </c>
      <c r="T20" s="54">
        <f t="shared" ref="T20:T33" si="3">COUNTIF(U20:Z20,FALSE)</f>
        <v>0</v>
      </c>
      <c r="U20" s="55" t="b">
        <f t="shared" ref="U20:U33" si="4">ISBLANK(C20)</f>
        <v>1</v>
      </c>
      <c r="V20" s="55" t="b">
        <f t="shared" ref="V20:V33" si="5">ISBLANK(E20)</f>
        <v>1</v>
      </c>
      <c r="W20" s="55" t="b">
        <f t="shared" ref="W20:W33" si="6">ISBLANK(G20)</f>
        <v>1</v>
      </c>
      <c r="X20" s="55" t="b">
        <f t="shared" ref="X20:X33" si="7">ISBLANK(I20)</f>
        <v>1</v>
      </c>
      <c r="Y20" s="56" t="b">
        <f t="shared" ref="Y20:Y33" si="8">IF(ISBLANK(C20),TRUE,OR(TEXT(LEFT(C20,4),"0000")="5381",TEXT(LEFT(C20,4),"0000")="5380",TEXT(LEFT(C20,4),"0000")="538F"))</f>
        <v>1</v>
      </c>
      <c r="Z20" s="68" t="b">
        <f t="shared" si="1"/>
        <v>1</v>
      </c>
    </row>
    <row r="21" spans="1:26" s="68" customFormat="1" ht="15" customHeight="1" x14ac:dyDescent="0.25">
      <c r="A21" s="192"/>
      <c r="C21" s="181"/>
      <c r="E21" s="180"/>
      <c r="G21" s="181"/>
      <c r="H21" s="75"/>
      <c r="I21" s="76"/>
      <c r="K21" s="74"/>
      <c r="L21" s="194"/>
      <c r="M21" s="203"/>
      <c r="N21" s="194"/>
      <c r="O21" s="203"/>
      <c r="P21" s="194"/>
      <c r="Q21" s="203"/>
      <c r="R21" s="6" t="str">
        <f t="shared" si="0"/>
        <v/>
      </c>
      <c r="S21" s="54" t="b">
        <f t="shared" si="2"/>
        <v>1</v>
      </c>
      <c r="T21" s="54">
        <f t="shared" si="3"/>
        <v>0</v>
      </c>
      <c r="U21" s="55" t="b">
        <f t="shared" si="4"/>
        <v>1</v>
      </c>
      <c r="V21" s="55" t="b">
        <f t="shared" si="5"/>
        <v>1</v>
      </c>
      <c r="W21" s="55" t="b">
        <f t="shared" si="6"/>
        <v>1</v>
      </c>
      <c r="X21" s="55" t="b">
        <f t="shared" si="7"/>
        <v>1</v>
      </c>
      <c r="Y21" s="56" t="b">
        <f t="shared" si="8"/>
        <v>1</v>
      </c>
      <c r="Z21" s="68" t="b">
        <f t="shared" si="1"/>
        <v>1</v>
      </c>
    </row>
    <row r="22" spans="1:26" s="68" customFormat="1" ht="15" customHeight="1" x14ac:dyDescent="0.25">
      <c r="A22" s="192"/>
      <c r="C22" s="181"/>
      <c r="E22" s="180"/>
      <c r="G22" s="181"/>
      <c r="H22" s="75"/>
      <c r="I22" s="76"/>
      <c r="K22" s="74"/>
      <c r="L22" s="194"/>
      <c r="M22" s="203"/>
      <c r="N22" s="194"/>
      <c r="O22" s="203"/>
      <c r="P22" s="194"/>
      <c r="Q22" s="203"/>
      <c r="R22" s="6" t="str">
        <f t="shared" si="0"/>
        <v/>
      </c>
      <c r="S22" s="54" t="b">
        <f t="shared" si="2"/>
        <v>1</v>
      </c>
      <c r="T22" s="54">
        <f t="shared" si="3"/>
        <v>0</v>
      </c>
      <c r="U22" s="55" t="b">
        <f t="shared" si="4"/>
        <v>1</v>
      </c>
      <c r="V22" s="55" t="b">
        <f t="shared" si="5"/>
        <v>1</v>
      </c>
      <c r="W22" s="55" t="b">
        <f t="shared" si="6"/>
        <v>1</v>
      </c>
      <c r="X22" s="55" t="b">
        <f t="shared" si="7"/>
        <v>1</v>
      </c>
      <c r="Y22" s="56" t="b">
        <f t="shared" si="8"/>
        <v>1</v>
      </c>
      <c r="Z22" s="68" t="b">
        <f t="shared" si="1"/>
        <v>1</v>
      </c>
    </row>
    <row r="23" spans="1:26" s="68" customFormat="1" ht="15" customHeight="1" x14ac:dyDescent="0.25">
      <c r="A23" s="192"/>
      <c r="C23" s="181"/>
      <c r="E23" s="180"/>
      <c r="G23" s="181"/>
      <c r="H23" s="75"/>
      <c r="I23" s="76"/>
      <c r="K23" s="74"/>
      <c r="L23" s="194"/>
      <c r="M23" s="203"/>
      <c r="N23" s="194"/>
      <c r="O23" s="203"/>
      <c r="P23" s="194"/>
      <c r="Q23" s="203"/>
      <c r="R23" s="6" t="str">
        <f t="shared" si="0"/>
        <v/>
      </c>
      <c r="S23" s="54" t="b">
        <f t="shared" si="2"/>
        <v>1</v>
      </c>
      <c r="T23" s="54">
        <f t="shared" si="3"/>
        <v>0</v>
      </c>
      <c r="U23" s="55" t="b">
        <f t="shared" si="4"/>
        <v>1</v>
      </c>
      <c r="V23" s="55" t="b">
        <f t="shared" si="5"/>
        <v>1</v>
      </c>
      <c r="W23" s="55" t="b">
        <f t="shared" si="6"/>
        <v>1</v>
      </c>
      <c r="X23" s="55" t="b">
        <f t="shared" si="7"/>
        <v>1</v>
      </c>
      <c r="Y23" s="56" t="b">
        <f t="shared" si="8"/>
        <v>1</v>
      </c>
      <c r="Z23" s="68" t="b">
        <f t="shared" si="1"/>
        <v>1</v>
      </c>
    </row>
    <row r="24" spans="1:26" s="68" customFormat="1" ht="15" customHeight="1" x14ac:dyDescent="0.25">
      <c r="A24" s="192"/>
      <c r="C24" s="181"/>
      <c r="E24" s="180"/>
      <c r="G24" s="181"/>
      <c r="H24" s="75"/>
      <c r="I24" s="76"/>
      <c r="K24" s="74"/>
      <c r="L24" s="194"/>
      <c r="M24" s="203"/>
      <c r="N24" s="194"/>
      <c r="O24" s="203"/>
      <c r="P24" s="194"/>
      <c r="Q24" s="203"/>
      <c r="R24" s="6" t="str">
        <f t="shared" si="0"/>
        <v/>
      </c>
      <c r="S24" s="54" t="b">
        <f t="shared" si="2"/>
        <v>1</v>
      </c>
      <c r="T24" s="54">
        <f t="shared" si="3"/>
        <v>0</v>
      </c>
      <c r="U24" s="55" t="b">
        <f t="shared" si="4"/>
        <v>1</v>
      </c>
      <c r="V24" s="55" t="b">
        <f t="shared" si="5"/>
        <v>1</v>
      </c>
      <c r="W24" s="55" t="b">
        <f t="shared" si="6"/>
        <v>1</v>
      </c>
      <c r="X24" s="55" t="b">
        <f t="shared" si="7"/>
        <v>1</v>
      </c>
      <c r="Y24" s="56" t="b">
        <f t="shared" si="8"/>
        <v>1</v>
      </c>
      <c r="Z24" s="68" t="b">
        <f t="shared" si="1"/>
        <v>1</v>
      </c>
    </row>
    <row r="25" spans="1:26" s="68" customFormat="1" ht="15" customHeight="1" x14ac:dyDescent="0.25">
      <c r="A25" s="192"/>
      <c r="C25" s="181"/>
      <c r="E25" s="180"/>
      <c r="G25" s="181"/>
      <c r="H25" s="75"/>
      <c r="I25" s="76"/>
      <c r="K25" s="74"/>
      <c r="L25" s="194"/>
      <c r="M25" s="203"/>
      <c r="N25" s="194"/>
      <c r="O25" s="203"/>
      <c r="P25" s="194"/>
      <c r="Q25" s="203"/>
      <c r="R25" s="6" t="str">
        <f t="shared" si="0"/>
        <v/>
      </c>
      <c r="S25" s="54" t="b">
        <f t="shared" si="2"/>
        <v>1</v>
      </c>
      <c r="T25" s="54">
        <f t="shared" si="3"/>
        <v>0</v>
      </c>
      <c r="U25" s="55" t="b">
        <f t="shared" si="4"/>
        <v>1</v>
      </c>
      <c r="V25" s="55" t="b">
        <f t="shared" si="5"/>
        <v>1</v>
      </c>
      <c r="W25" s="55" t="b">
        <f t="shared" si="6"/>
        <v>1</v>
      </c>
      <c r="X25" s="55" t="b">
        <f t="shared" si="7"/>
        <v>1</v>
      </c>
      <c r="Y25" s="56" t="b">
        <f t="shared" si="8"/>
        <v>1</v>
      </c>
      <c r="Z25" s="68" t="b">
        <f t="shared" si="1"/>
        <v>1</v>
      </c>
    </row>
    <row r="26" spans="1:26" s="68" customFormat="1" ht="15" customHeight="1" x14ac:dyDescent="0.25">
      <c r="A26" s="192"/>
      <c r="C26" s="181"/>
      <c r="E26" s="180"/>
      <c r="G26" s="181"/>
      <c r="H26" s="75"/>
      <c r="I26" s="76"/>
      <c r="K26" s="74"/>
      <c r="L26" s="194"/>
      <c r="M26" s="203"/>
      <c r="N26" s="194"/>
      <c r="O26" s="203"/>
      <c r="P26" s="194"/>
      <c r="Q26" s="203"/>
      <c r="R26" s="6" t="str">
        <f t="shared" si="0"/>
        <v/>
      </c>
      <c r="S26" s="54" t="b">
        <f t="shared" si="2"/>
        <v>1</v>
      </c>
      <c r="T26" s="54">
        <f t="shared" si="3"/>
        <v>0</v>
      </c>
      <c r="U26" s="55" t="b">
        <f t="shared" si="4"/>
        <v>1</v>
      </c>
      <c r="V26" s="55" t="b">
        <f t="shared" si="5"/>
        <v>1</v>
      </c>
      <c r="W26" s="55" t="b">
        <f t="shared" si="6"/>
        <v>1</v>
      </c>
      <c r="X26" s="55" t="b">
        <f t="shared" si="7"/>
        <v>1</v>
      </c>
      <c r="Y26" s="56" t="b">
        <f t="shared" si="8"/>
        <v>1</v>
      </c>
      <c r="Z26" s="68" t="b">
        <f t="shared" si="1"/>
        <v>1</v>
      </c>
    </row>
    <row r="27" spans="1:26" s="68" customFormat="1" ht="15" customHeight="1" x14ac:dyDescent="0.25">
      <c r="A27" s="192"/>
      <c r="C27" s="181"/>
      <c r="E27" s="180"/>
      <c r="G27" s="181"/>
      <c r="H27" s="75"/>
      <c r="I27" s="76"/>
      <c r="K27" s="74"/>
      <c r="L27" s="194"/>
      <c r="M27" s="203"/>
      <c r="N27" s="194"/>
      <c r="O27" s="203"/>
      <c r="P27" s="194"/>
      <c r="Q27" s="203"/>
      <c r="R27" s="6" t="str">
        <f t="shared" si="0"/>
        <v/>
      </c>
      <c r="S27" s="54" t="b">
        <f t="shared" si="2"/>
        <v>1</v>
      </c>
      <c r="T27" s="54">
        <f t="shared" si="3"/>
        <v>0</v>
      </c>
      <c r="U27" s="55" t="b">
        <f t="shared" si="4"/>
        <v>1</v>
      </c>
      <c r="V27" s="55" t="b">
        <f t="shared" si="5"/>
        <v>1</v>
      </c>
      <c r="W27" s="55" t="b">
        <f t="shared" si="6"/>
        <v>1</v>
      </c>
      <c r="X27" s="55" t="b">
        <f t="shared" si="7"/>
        <v>1</v>
      </c>
      <c r="Y27" s="56" t="b">
        <f t="shared" si="8"/>
        <v>1</v>
      </c>
      <c r="Z27" s="68" t="b">
        <f t="shared" si="1"/>
        <v>1</v>
      </c>
    </row>
    <row r="28" spans="1:26" s="68" customFormat="1" ht="15" customHeight="1" x14ac:dyDescent="0.25">
      <c r="A28" s="192"/>
      <c r="C28" s="181"/>
      <c r="E28" s="180"/>
      <c r="G28" s="181"/>
      <c r="H28" s="75"/>
      <c r="I28" s="76"/>
      <c r="K28" s="74"/>
      <c r="L28" s="194"/>
      <c r="M28" s="203"/>
      <c r="N28" s="194"/>
      <c r="O28" s="203"/>
      <c r="P28" s="194"/>
      <c r="Q28" s="203"/>
      <c r="R28" s="6" t="str">
        <f t="shared" si="0"/>
        <v/>
      </c>
      <c r="S28" s="54" t="b">
        <f t="shared" si="2"/>
        <v>1</v>
      </c>
      <c r="T28" s="54">
        <f t="shared" si="3"/>
        <v>0</v>
      </c>
      <c r="U28" s="55" t="b">
        <f t="shared" si="4"/>
        <v>1</v>
      </c>
      <c r="V28" s="55" t="b">
        <f t="shared" si="5"/>
        <v>1</v>
      </c>
      <c r="W28" s="55" t="b">
        <f t="shared" si="6"/>
        <v>1</v>
      </c>
      <c r="X28" s="55" t="b">
        <f t="shared" si="7"/>
        <v>1</v>
      </c>
      <c r="Y28" s="56" t="b">
        <f t="shared" si="8"/>
        <v>1</v>
      </c>
      <c r="Z28" s="68" t="b">
        <f t="shared" si="1"/>
        <v>1</v>
      </c>
    </row>
    <row r="29" spans="1:26" s="68" customFormat="1" ht="15" customHeight="1" x14ac:dyDescent="0.25">
      <c r="A29" s="192"/>
      <c r="C29" s="181"/>
      <c r="E29" s="180"/>
      <c r="G29" s="181"/>
      <c r="H29" s="75"/>
      <c r="I29" s="76"/>
      <c r="K29" s="74"/>
      <c r="L29" s="194"/>
      <c r="M29" s="203"/>
      <c r="N29" s="194"/>
      <c r="O29" s="203"/>
      <c r="P29" s="194"/>
      <c r="Q29" s="203"/>
      <c r="R29" s="6" t="str">
        <f t="shared" si="0"/>
        <v/>
      </c>
      <c r="S29" s="54" t="b">
        <f t="shared" si="2"/>
        <v>1</v>
      </c>
      <c r="T29" s="54">
        <f t="shared" si="3"/>
        <v>0</v>
      </c>
      <c r="U29" s="55" t="b">
        <f t="shared" si="4"/>
        <v>1</v>
      </c>
      <c r="V29" s="55" t="b">
        <f t="shared" si="5"/>
        <v>1</v>
      </c>
      <c r="W29" s="55" t="b">
        <f t="shared" si="6"/>
        <v>1</v>
      </c>
      <c r="X29" s="55" t="b">
        <f t="shared" si="7"/>
        <v>1</v>
      </c>
      <c r="Y29" s="56" t="b">
        <f t="shared" si="8"/>
        <v>1</v>
      </c>
      <c r="Z29" s="68" t="b">
        <f t="shared" si="1"/>
        <v>1</v>
      </c>
    </row>
    <row r="30" spans="1:26" s="68" customFormat="1" ht="15" customHeight="1" x14ac:dyDescent="0.25">
      <c r="A30" s="192"/>
      <c r="C30" s="181"/>
      <c r="E30" s="180"/>
      <c r="G30" s="181"/>
      <c r="H30" s="75"/>
      <c r="I30" s="76"/>
      <c r="K30" s="74"/>
      <c r="L30" s="194"/>
      <c r="M30" s="203"/>
      <c r="N30" s="194"/>
      <c r="O30" s="203"/>
      <c r="P30" s="194"/>
      <c r="Q30" s="203"/>
      <c r="R30" s="6" t="str">
        <f t="shared" si="0"/>
        <v/>
      </c>
      <c r="S30" s="54" t="b">
        <f t="shared" si="2"/>
        <v>1</v>
      </c>
      <c r="T30" s="54">
        <f t="shared" si="3"/>
        <v>0</v>
      </c>
      <c r="U30" s="55" t="b">
        <f t="shared" si="4"/>
        <v>1</v>
      </c>
      <c r="V30" s="55" t="b">
        <f t="shared" si="5"/>
        <v>1</v>
      </c>
      <c r="W30" s="55" t="b">
        <f t="shared" si="6"/>
        <v>1</v>
      </c>
      <c r="X30" s="55" t="b">
        <f t="shared" si="7"/>
        <v>1</v>
      </c>
      <c r="Y30" s="56" t="b">
        <f t="shared" si="8"/>
        <v>1</v>
      </c>
      <c r="Z30" s="68" t="b">
        <f t="shared" si="1"/>
        <v>1</v>
      </c>
    </row>
    <row r="31" spans="1:26" s="68" customFormat="1" ht="15" customHeight="1" x14ac:dyDescent="0.25">
      <c r="A31" s="192"/>
      <c r="C31" s="181"/>
      <c r="E31" s="180"/>
      <c r="G31" s="181"/>
      <c r="H31" s="75"/>
      <c r="I31" s="76"/>
      <c r="K31" s="74"/>
      <c r="L31" s="194"/>
      <c r="M31" s="203"/>
      <c r="N31" s="194"/>
      <c r="O31" s="203"/>
      <c r="P31" s="194"/>
      <c r="Q31" s="203"/>
      <c r="R31" s="6" t="str">
        <f t="shared" si="0"/>
        <v/>
      </c>
      <c r="S31" s="54" t="b">
        <f t="shared" si="2"/>
        <v>1</v>
      </c>
      <c r="T31" s="54">
        <f t="shared" si="3"/>
        <v>0</v>
      </c>
      <c r="U31" s="55" t="b">
        <f t="shared" si="4"/>
        <v>1</v>
      </c>
      <c r="V31" s="55" t="b">
        <f t="shared" si="5"/>
        <v>1</v>
      </c>
      <c r="W31" s="55" t="b">
        <f t="shared" si="6"/>
        <v>1</v>
      </c>
      <c r="X31" s="55" t="b">
        <f t="shared" si="7"/>
        <v>1</v>
      </c>
      <c r="Y31" s="56" t="b">
        <f t="shared" si="8"/>
        <v>1</v>
      </c>
      <c r="Z31" s="68" t="b">
        <f t="shared" si="1"/>
        <v>1</v>
      </c>
    </row>
    <row r="32" spans="1:26" s="68" customFormat="1" ht="15" customHeight="1" x14ac:dyDescent="0.25">
      <c r="A32" s="192"/>
      <c r="C32" s="181"/>
      <c r="E32" s="180"/>
      <c r="G32" s="181"/>
      <c r="H32" s="75"/>
      <c r="I32" s="76"/>
      <c r="K32" s="74"/>
      <c r="L32" s="194"/>
      <c r="M32" s="203"/>
      <c r="N32" s="194"/>
      <c r="O32" s="203"/>
      <c r="P32" s="194"/>
      <c r="Q32" s="203"/>
      <c r="R32" s="6" t="str">
        <f t="shared" si="0"/>
        <v/>
      </c>
      <c r="S32" s="54" t="b">
        <f t="shared" si="2"/>
        <v>1</v>
      </c>
      <c r="T32" s="54">
        <f t="shared" si="3"/>
        <v>0</v>
      </c>
      <c r="U32" s="55" t="b">
        <f t="shared" si="4"/>
        <v>1</v>
      </c>
      <c r="V32" s="55" t="b">
        <f t="shared" si="5"/>
        <v>1</v>
      </c>
      <c r="W32" s="55" t="b">
        <f t="shared" si="6"/>
        <v>1</v>
      </c>
      <c r="X32" s="55" t="b">
        <f t="shared" si="7"/>
        <v>1</v>
      </c>
      <c r="Y32" s="56" t="b">
        <f t="shared" si="8"/>
        <v>1</v>
      </c>
      <c r="Z32" s="68" t="b">
        <f t="shared" si="1"/>
        <v>1</v>
      </c>
    </row>
    <row r="33" spans="1:26" s="68" customFormat="1" ht="15" customHeight="1" x14ac:dyDescent="0.25">
      <c r="A33" s="192"/>
      <c r="C33" s="181"/>
      <c r="E33" s="180"/>
      <c r="G33" s="181"/>
      <c r="H33" s="75"/>
      <c r="I33" s="76"/>
      <c r="K33" s="74"/>
      <c r="L33" s="194"/>
      <c r="M33" s="203"/>
      <c r="N33" s="194"/>
      <c r="O33" s="203"/>
      <c r="P33" s="194"/>
      <c r="Q33" s="203"/>
      <c r="R33" s="6" t="str">
        <f t="shared" si="0"/>
        <v/>
      </c>
      <c r="S33" s="54" t="b">
        <f t="shared" si="2"/>
        <v>1</v>
      </c>
      <c r="T33" s="54">
        <f t="shared" si="3"/>
        <v>0</v>
      </c>
      <c r="U33" s="55" t="b">
        <f t="shared" si="4"/>
        <v>1</v>
      </c>
      <c r="V33" s="55" t="b">
        <f t="shared" si="5"/>
        <v>1</v>
      </c>
      <c r="W33" s="55" t="b">
        <f t="shared" si="6"/>
        <v>1</v>
      </c>
      <c r="X33" s="55" t="b">
        <f t="shared" si="7"/>
        <v>1</v>
      </c>
      <c r="Y33" s="56" t="b">
        <f t="shared" si="8"/>
        <v>1</v>
      </c>
      <c r="Z33" s="68" t="b">
        <f t="shared" si="1"/>
        <v>1</v>
      </c>
    </row>
    <row r="34" spans="1:26" ht="20.100000000000001" customHeight="1" thickBot="1" x14ac:dyDescent="0.35">
      <c r="A34" s="185"/>
      <c r="B34" s="186"/>
      <c r="C34" s="184"/>
      <c r="D34" s="77"/>
      <c r="E34" s="182"/>
      <c r="F34" s="183"/>
      <c r="G34" s="184"/>
      <c r="H34" s="78"/>
      <c r="I34" s="77"/>
      <c r="J34" s="77"/>
      <c r="K34" s="77"/>
      <c r="L34" s="77"/>
      <c r="M34" s="77"/>
      <c r="N34" s="77"/>
      <c r="O34" s="77"/>
      <c r="P34" s="77"/>
      <c r="Q34" s="77"/>
      <c r="R34" s="79"/>
      <c r="S34" s="54">
        <f>COUNTIF(S19:S33,FALSE)</f>
        <v>0</v>
      </c>
      <c r="T34" s="79"/>
      <c r="U34" s="79"/>
      <c r="V34" s="79"/>
      <c r="W34" s="79"/>
      <c r="X34" s="79"/>
      <c r="Y34" s="57">
        <f>COUNTIF(Y19:Y33,FALSE)</f>
        <v>0</v>
      </c>
    </row>
    <row r="35" spans="1:26" ht="6" customHeight="1" x14ac:dyDescent="0.3">
      <c r="C35" s="77"/>
      <c r="D35" s="77"/>
      <c r="E35" s="77"/>
      <c r="F35" s="77"/>
      <c r="G35" s="77"/>
      <c r="H35" s="78"/>
      <c r="I35" s="77"/>
      <c r="J35" s="77"/>
      <c r="K35" s="77"/>
      <c r="L35" s="77"/>
      <c r="M35" s="77"/>
      <c r="N35" s="77"/>
      <c r="O35" s="77"/>
      <c r="P35" s="77"/>
      <c r="Q35" s="77"/>
      <c r="R35" s="79"/>
      <c r="S35" s="54"/>
      <c r="T35" s="79"/>
      <c r="U35" s="79"/>
      <c r="V35" s="79"/>
      <c r="W35" s="79"/>
      <c r="X35" s="79"/>
      <c r="Y35" s="57"/>
    </row>
    <row r="36" spans="1:26" s="59" customFormat="1" ht="11.25" customHeight="1" x14ac:dyDescent="0.25">
      <c r="A36" s="59" t="s">
        <v>336</v>
      </c>
    </row>
    <row r="37" spans="1:26" s="48" customFormat="1" ht="14.25" customHeight="1" x14ac:dyDescent="0.25">
      <c r="A37" s="60"/>
      <c r="B37" s="108"/>
      <c r="C37" s="108"/>
      <c r="D37" s="60"/>
      <c r="E37" s="60"/>
      <c r="F37" s="60"/>
      <c r="G37" s="60"/>
      <c r="H37" s="60"/>
      <c r="I37" s="60"/>
      <c r="J37" s="60"/>
      <c r="K37" s="60"/>
      <c r="L37" s="60"/>
      <c r="M37" s="60"/>
      <c r="N37" s="60"/>
      <c r="O37" s="60"/>
      <c r="P37" s="60"/>
      <c r="Q37" s="60"/>
    </row>
    <row r="38" spans="1:26" s="48" customFormat="1" ht="15" customHeight="1" x14ac:dyDescent="0.25">
      <c r="A38" s="60"/>
      <c r="B38" s="113"/>
      <c r="C38" s="113"/>
      <c r="D38" s="60"/>
      <c r="E38" s="60"/>
      <c r="F38" s="60"/>
      <c r="G38" s="60"/>
      <c r="H38" s="60"/>
      <c r="I38" s="60"/>
      <c r="J38" s="60"/>
      <c r="K38" s="61"/>
      <c r="L38" s="61"/>
      <c r="M38" s="61"/>
      <c r="N38" s="61"/>
      <c r="O38" s="61"/>
      <c r="P38" s="61"/>
      <c r="Q38" s="61"/>
    </row>
    <row r="39" spans="1:26" s="48" customFormat="1" ht="15" customHeight="1" x14ac:dyDescent="0.25">
      <c r="A39" s="61"/>
      <c r="B39" s="108"/>
      <c r="C39" s="108"/>
      <c r="D39" s="61"/>
      <c r="E39" s="61"/>
      <c r="F39" s="61"/>
      <c r="G39" s="61"/>
      <c r="H39" s="61"/>
      <c r="I39" s="61"/>
      <c r="J39" s="61"/>
      <c r="K39" s="61"/>
      <c r="L39" s="61"/>
      <c r="M39" s="61"/>
      <c r="N39" s="61"/>
      <c r="O39" s="61"/>
      <c r="P39" s="61"/>
      <c r="Q39" s="61"/>
    </row>
    <row r="40" spans="1:26" ht="25.65" customHeight="1" x14ac:dyDescent="0.3">
      <c r="A40" s="205" t="s">
        <v>551</v>
      </c>
      <c r="F40" s="77"/>
    </row>
    <row r="41" spans="1:26" ht="25.65" customHeight="1" x14ac:dyDescent="0.3">
      <c r="A41" s="205" t="s">
        <v>520</v>
      </c>
      <c r="F41" s="77"/>
    </row>
    <row r="42" spans="1:26" ht="20.85" customHeight="1" x14ac:dyDescent="0.3">
      <c r="A42" s="156" t="s">
        <v>375</v>
      </c>
      <c r="F42" s="77"/>
    </row>
    <row r="43" spans="1:26" ht="20.85" customHeight="1" x14ac:dyDescent="0.3">
      <c r="A43" s="156" t="s">
        <v>374</v>
      </c>
      <c r="F43" s="77"/>
    </row>
    <row r="44" spans="1:26" ht="20.85" customHeight="1" x14ac:dyDescent="0.3">
      <c r="B44" s="12"/>
      <c r="C44" s="12"/>
      <c r="F44" s="77"/>
    </row>
    <row r="45" spans="1:26" ht="20.85" customHeight="1" x14ac:dyDescent="0.3">
      <c r="F45" s="77"/>
      <c r="G45" s="80" t="s">
        <v>125</v>
      </c>
    </row>
    <row r="46" spans="1:26" ht="20.85" customHeight="1" x14ac:dyDescent="0.3">
      <c r="F46" s="77"/>
    </row>
    <row r="47" spans="1:26" ht="20.85" customHeight="1" x14ac:dyDescent="0.3">
      <c r="F47" s="77"/>
    </row>
    <row r="48" spans="1:26" ht="20.85" customHeight="1" x14ac:dyDescent="0.3">
      <c r="F48" s="77"/>
      <c r="G48" s="81" t="s">
        <v>125</v>
      </c>
      <c r="H48" s="81"/>
      <c r="R48" s="81" t="s">
        <v>125</v>
      </c>
      <c r="S48" s="81"/>
      <c r="T48" s="81"/>
      <c r="U48" s="81"/>
      <c r="V48" s="81"/>
      <c r="W48" s="81"/>
      <c r="X48" s="81"/>
    </row>
    <row r="49" spans="6:6" x14ac:dyDescent="0.3">
      <c r="F49" s="77"/>
    </row>
    <row r="50" spans="6:6" x14ac:dyDescent="0.3">
      <c r="F50" s="77"/>
    </row>
    <row r="51" spans="6:6" x14ac:dyDescent="0.3">
      <c r="F51" s="77"/>
    </row>
    <row r="52" spans="6:6" x14ac:dyDescent="0.3">
      <c r="F52" s="77"/>
    </row>
    <row r="53" spans="6:6" x14ac:dyDescent="0.3">
      <c r="F53" s="77"/>
    </row>
    <row r="54" spans="6:6" x14ac:dyDescent="0.3">
      <c r="F54" s="77"/>
    </row>
    <row r="55" spans="6:6" x14ac:dyDescent="0.3">
      <c r="F55" s="77"/>
    </row>
    <row r="56" spans="6:6" x14ac:dyDescent="0.3">
      <c r="F56" s="77"/>
    </row>
    <row r="57" spans="6:6" x14ac:dyDescent="0.3">
      <c r="F57" s="77"/>
    </row>
    <row r="58" spans="6:6" x14ac:dyDescent="0.3">
      <c r="F58" s="77"/>
    </row>
    <row r="59" spans="6:6" x14ac:dyDescent="0.3">
      <c r="F59" s="77"/>
    </row>
    <row r="60" spans="6:6" x14ac:dyDescent="0.3">
      <c r="F60" s="77"/>
    </row>
    <row r="61" spans="6:6" x14ac:dyDescent="0.3">
      <c r="F61" s="77"/>
    </row>
    <row r="62" spans="6:6" x14ac:dyDescent="0.3">
      <c r="F62" s="77"/>
    </row>
    <row r="63" spans="6:6" x14ac:dyDescent="0.3">
      <c r="F63" s="77"/>
    </row>
    <row r="64" spans="6:6" x14ac:dyDescent="0.3">
      <c r="F64" s="77"/>
    </row>
    <row r="65" spans="6:6" x14ac:dyDescent="0.3">
      <c r="F65" s="77"/>
    </row>
    <row r="66" spans="6:6" x14ac:dyDescent="0.3">
      <c r="F66" s="77"/>
    </row>
    <row r="67" spans="6:6" x14ac:dyDescent="0.3">
      <c r="F67" s="77"/>
    </row>
    <row r="68" spans="6:6" x14ac:dyDescent="0.3">
      <c r="F68" s="77"/>
    </row>
    <row r="69" spans="6:6" x14ac:dyDescent="0.3">
      <c r="F69" s="77"/>
    </row>
    <row r="70" spans="6:6" x14ac:dyDescent="0.3">
      <c r="F70" s="77"/>
    </row>
    <row r="71" spans="6:6" x14ac:dyDescent="0.3">
      <c r="F71" s="77"/>
    </row>
    <row r="72" spans="6:6" x14ac:dyDescent="0.3">
      <c r="F72" s="77"/>
    </row>
    <row r="73" spans="6:6" x14ac:dyDescent="0.3">
      <c r="F73" s="77"/>
    </row>
    <row r="74" spans="6:6" x14ac:dyDescent="0.3">
      <c r="F74" s="77"/>
    </row>
    <row r="75" spans="6:6" x14ac:dyDescent="0.3">
      <c r="F75" s="77"/>
    </row>
    <row r="76" spans="6:6" x14ac:dyDescent="0.3">
      <c r="F76" s="77"/>
    </row>
    <row r="77" spans="6:6" x14ac:dyDescent="0.3">
      <c r="F77" s="77"/>
    </row>
    <row r="78" spans="6:6" x14ac:dyDescent="0.3">
      <c r="F78" s="77"/>
    </row>
    <row r="79" spans="6:6" x14ac:dyDescent="0.3">
      <c r="F79" s="77"/>
    </row>
    <row r="80" spans="6:6" x14ac:dyDescent="0.3">
      <c r="F80" s="77"/>
    </row>
    <row r="81" spans="6:6" x14ac:dyDescent="0.3">
      <c r="F81" s="77"/>
    </row>
    <row r="82" spans="6:6" x14ac:dyDescent="0.3">
      <c r="F82" s="77"/>
    </row>
    <row r="83" spans="6:6" x14ac:dyDescent="0.3">
      <c r="F83" s="77"/>
    </row>
    <row r="84" spans="6:6" x14ac:dyDescent="0.3">
      <c r="F84" s="77"/>
    </row>
    <row r="85" spans="6:6" x14ac:dyDescent="0.3">
      <c r="F85" s="77"/>
    </row>
    <row r="86" spans="6:6" x14ac:dyDescent="0.3">
      <c r="F86" s="77"/>
    </row>
    <row r="87" spans="6:6" x14ac:dyDescent="0.3">
      <c r="F87" s="77"/>
    </row>
    <row r="88" spans="6:6" x14ac:dyDescent="0.3">
      <c r="F88" s="77"/>
    </row>
    <row r="89" spans="6:6" x14ac:dyDescent="0.3">
      <c r="F89" s="77"/>
    </row>
    <row r="90" spans="6:6" x14ac:dyDescent="0.3">
      <c r="F90" s="77"/>
    </row>
    <row r="91" spans="6:6" x14ac:dyDescent="0.3">
      <c r="F91" s="77"/>
    </row>
    <row r="92" spans="6:6" x14ac:dyDescent="0.3">
      <c r="F92" s="77"/>
    </row>
    <row r="93" spans="6:6" x14ac:dyDescent="0.3">
      <c r="F93" s="77"/>
    </row>
    <row r="94" spans="6:6" x14ac:dyDescent="0.3">
      <c r="F94" s="77"/>
    </row>
    <row r="95" spans="6:6" x14ac:dyDescent="0.3">
      <c r="F95" s="77"/>
    </row>
    <row r="96" spans="6:6" x14ac:dyDescent="0.3">
      <c r="F96" s="77"/>
    </row>
    <row r="97" spans="6:6" x14ac:dyDescent="0.3">
      <c r="F97" s="77"/>
    </row>
    <row r="98" spans="6:6" x14ac:dyDescent="0.3">
      <c r="F98" s="77"/>
    </row>
    <row r="99" spans="6:6" x14ac:dyDescent="0.3">
      <c r="F99" s="77"/>
    </row>
    <row r="100" spans="6:6" x14ac:dyDescent="0.3">
      <c r="F100" s="77"/>
    </row>
    <row r="101" spans="6:6" x14ac:dyDescent="0.3">
      <c r="F101" s="77"/>
    </row>
    <row r="102" spans="6:6" x14ac:dyDescent="0.3">
      <c r="F102" s="77"/>
    </row>
    <row r="103" spans="6:6" x14ac:dyDescent="0.3">
      <c r="F103" s="77"/>
    </row>
    <row r="104" spans="6:6" x14ac:dyDescent="0.3">
      <c r="F104" s="77"/>
    </row>
    <row r="105" spans="6:6" x14ac:dyDescent="0.3">
      <c r="F105" s="77"/>
    </row>
    <row r="106" spans="6:6" x14ac:dyDescent="0.3">
      <c r="F106" s="77"/>
    </row>
    <row r="107" spans="6:6" x14ac:dyDescent="0.3">
      <c r="F107" s="77"/>
    </row>
    <row r="108" spans="6:6" x14ac:dyDescent="0.3">
      <c r="F108" s="77"/>
    </row>
    <row r="109" spans="6:6" x14ac:dyDescent="0.3">
      <c r="F109" s="77"/>
    </row>
    <row r="110" spans="6:6" x14ac:dyDescent="0.3">
      <c r="F110" s="77"/>
    </row>
    <row r="111" spans="6:6" x14ac:dyDescent="0.3">
      <c r="F111" s="77"/>
    </row>
    <row r="112" spans="6:6" x14ac:dyDescent="0.3">
      <c r="F112" s="77"/>
    </row>
    <row r="113" spans="6:6" x14ac:dyDescent="0.3">
      <c r="F113" s="77"/>
    </row>
    <row r="114" spans="6:6" x14ac:dyDescent="0.3">
      <c r="F114" s="77"/>
    </row>
    <row r="115" spans="6:6" x14ac:dyDescent="0.3">
      <c r="F115" s="77"/>
    </row>
    <row r="116" spans="6:6" x14ac:dyDescent="0.3">
      <c r="F116" s="77"/>
    </row>
    <row r="117" spans="6:6" x14ac:dyDescent="0.3">
      <c r="F117" s="77"/>
    </row>
    <row r="118" spans="6:6" x14ac:dyDescent="0.3">
      <c r="F118" s="77"/>
    </row>
    <row r="119" spans="6:6" x14ac:dyDescent="0.3">
      <c r="F119" s="77"/>
    </row>
    <row r="120" spans="6:6" x14ac:dyDescent="0.3">
      <c r="F120" s="77"/>
    </row>
    <row r="121" spans="6:6" x14ac:dyDescent="0.3">
      <c r="F121" s="77"/>
    </row>
    <row r="122" spans="6:6" x14ac:dyDescent="0.3">
      <c r="F122" s="77"/>
    </row>
    <row r="123" spans="6:6" x14ac:dyDescent="0.3">
      <c r="F123" s="77"/>
    </row>
    <row r="124" spans="6:6" x14ac:dyDescent="0.3">
      <c r="F124" s="77"/>
    </row>
    <row r="125" spans="6:6" x14ac:dyDescent="0.3">
      <c r="F125" s="77"/>
    </row>
    <row r="126" spans="6:6" x14ac:dyDescent="0.3">
      <c r="F126" s="77"/>
    </row>
    <row r="127" spans="6:6" x14ac:dyDescent="0.3">
      <c r="F127" s="77"/>
    </row>
    <row r="128" spans="6:6" x14ac:dyDescent="0.3">
      <c r="F128" s="77"/>
    </row>
    <row r="129" spans="6:6" x14ac:dyDescent="0.3">
      <c r="F129" s="77"/>
    </row>
    <row r="130" spans="6:6" x14ac:dyDescent="0.3">
      <c r="F130" s="77"/>
    </row>
    <row r="131" spans="6:6" x14ac:dyDescent="0.3">
      <c r="F131" s="77"/>
    </row>
    <row r="132" spans="6:6" x14ac:dyDescent="0.3">
      <c r="F132" s="77"/>
    </row>
    <row r="133" spans="6:6" x14ac:dyDescent="0.3">
      <c r="F133" s="77"/>
    </row>
    <row r="134" spans="6:6" x14ac:dyDescent="0.3">
      <c r="F134" s="77"/>
    </row>
    <row r="135" spans="6:6" x14ac:dyDescent="0.3">
      <c r="F135" s="77"/>
    </row>
    <row r="136" spans="6:6" x14ac:dyDescent="0.3">
      <c r="F136" s="77"/>
    </row>
    <row r="137" spans="6:6" x14ac:dyDescent="0.3">
      <c r="F137" s="77"/>
    </row>
    <row r="138" spans="6:6" x14ac:dyDescent="0.3">
      <c r="F138" s="77"/>
    </row>
    <row r="139" spans="6:6" x14ac:dyDescent="0.3">
      <c r="F139" s="77"/>
    </row>
    <row r="140" spans="6:6" x14ac:dyDescent="0.3">
      <c r="F140" s="77"/>
    </row>
    <row r="141" spans="6:6" x14ac:dyDescent="0.3">
      <c r="F141" s="77"/>
    </row>
    <row r="142" spans="6:6" x14ac:dyDescent="0.3">
      <c r="F142" s="77"/>
    </row>
    <row r="143" spans="6:6" x14ac:dyDescent="0.3">
      <c r="F143" s="77"/>
    </row>
    <row r="144" spans="6:6" x14ac:dyDescent="0.3">
      <c r="F144" s="77"/>
    </row>
    <row r="145" spans="6:6" x14ac:dyDescent="0.3">
      <c r="F145" s="77"/>
    </row>
    <row r="146" spans="6:6" x14ac:dyDescent="0.3">
      <c r="F146" s="77"/>
    </row>
    <row r="147" spans="6:6" x14ac:dyDescent="0.3">
      <c r="F147" s="77"/>
    </row>
    <row r="148" spans="6:6" x14ac:dyDescent="0.3">
      <c r="F148" s="77"/>
    </row>
    <row r="149" spans="6:6" x14ac:dyDescent="0.3">
      <c r="F149" s="77"/>
    </row>
    <row r="150" spans="6:6" x14ac:dyDescent="0.3">
      <c r="F150" s="77"/>
    </row>
    <row r="151" spans="6:6" x14ac:dyDescent="0.3">
      <c r="F151" s="77"/>
    </row>
    <row r="152" spans="6:6" x14ac:dyDescent="0.3">
      <c r="F152" s="77"/>
    </row>
    <row r="153" spans="6:6" x14ac:dyDescent="0.3">
      <c r="F153" s="77"/>
    </row>
    <row r="154" spans="6:6" x14ac:dyDescent="0.3">
      <c r="F154" s="77"/>
    </row>
    <row r="155" spans="6:6" x14ac:dyDescent="0.3">
      <c r="F155" s="77"/>
    </row>
    <row r="156" spans="6:6" x14ac:dyDescent="0.3">
      <c r="F156" s="77"/>
    </row>
    <row r="157" spans="6:6" x14ac:dyDescent="0.3">
      <c r="F157" s="77"/>
    </row>
    <row r="158" spans="6:6" x14ac:dyDescent="0.3">
      <c r="F158" s="77"/>
    </row>
    <row r="159" spans="6:6" x14ac:dyDescent="0.3">
      <c r="F159" s="77"/>
    </row>
    <row r="160" spans="6:6" x14ac:dyDescent="0.3">
      <c r="F160" s="77"/>
    </row>
    <row r="161" spans="6:6" x14ac:dyDescent="0.3">
      <c r="F161" s="77"/>
    </row>
    <row r="162" spans="6:6" x14ac:dyDescent="0.3">
      <c r="F162" s="77"/>
    </row>
    <row r="163" spans="6:6" x14ac:dyDescent="0.3">
      <c r="F163" s="77"/>
    </row>
    <row r="164" spans="6:6" x14ac:dyDescent="0.3">
      <c r="F164" s="77"/>
    </row>
    <row r="165" spans="6:6" x14ac:dyDescent="0.3">
      <c r="F165" s="77"/>
    </row>
    <row r="166" spans="6:6" x14ac:dyDescent="0.3">
      <c r="F166" s="77"/>
    </row>
    <row r="167" spans="6:6" x14ac:dyDescent="0.3">
      <c r="F167" s="77"/>
    </row>
    <row r="168" spans="6:6" x14ac:dyDescent="0.3">
      <c r="F168" s="77"/>
    </row>
    <row r="169" spans="6:6" x14ac:dyDescent="0.3">
      <c r="F169" s="77"/>
    </row>
    <row r="170" spans="6:6" x14ac:dyDescent="0.3">
      <c r="F170" s="77"/>
    </row>
    <row r="171" spans="6:6" x14ac:dyDescent="0.3">
      <c r="F171" s="77"/>
    </row>
    <row r="172" spans="6:6" x14ac:dyDescent="0.3">
      <c r="F172" s="77"/>
    </row>
    <row r="173" spans="6:6" x14ac:dyDescent="0.3">
      <c r="F173" s="77"/>
    </row>
  </sheetData>
  <mergeCells count="11">
    <mergeCell ref="C7:E7"/>
    <mergeCell ref="M7:Q7"/>
    <mergeCell ref="C8:E8"/>
    <mergeCell ref="A10:C10"/>
    <mergeCell ref="E10:G10"/>
    <mergeCell ref="M6:Q6"/>
    <mergeCell ref="A1:Q1"/>
    <mergeCell ref="R1:R3"/>
    <mergeCell ref="A2:Q2"/>
    <mergeCell ref="A3:Q3"/>
    <mergeCell ref="A4:Q4"/>
  </mergeCells>
  <conditionalFormatting sqref="S1:X3">
    <cfRule type="cellIs" dxfId="3" priority="2" stopIfTrue="1" operator="equal">
      <formula>"na"</formula>
    </cfRule>
  </conditionalFormatting>
  <conditionalFormatting sqref="R1:R3">
    <cfRule type="cellIs" dxfId="2" priority="1" stopIfTrue="1" operator="equal">
      <formula>"na"</formula>
    </cfRule>
  </conditionalFormatting>
  <dataValidations count="4">
    <dataValidation type="textLength" operator="equal" allowBlank="1" showInputMessage="1" showErrorMessage="1" error="Company number must be 4 digits." sqref="A20:A33" xr:uid="{847A1485-947B-4672-B195-68721AC45757}">
      <formula1>4</formula1>
    </dataValidation>
    <dataValidation type="whole" allowBlank="1" showInputMessage="1" showErrorMessage="1" error="Operating transfers cannot be made between an agency and university/component unit" sqref="E33" xr:uid="{86851635-F5A4-41DA-B93F-4141302F5E49}">
      <formula1>0</formula1>
      <formula2>9999</formula2>
    </dataValidation>
    <dataValidation type="textLength" operator="equal" allowBlank="1" showInputMessage="1" showErrorMessage="1" errorTitle="Invalid data!" error="GASB number must be 4 digits." sqref="WVU983050:WVV983064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40:E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D131076:E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D196612:E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D262148:E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D327684:E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D393220:E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D458756:E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D524292:E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D589828:E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D655364:E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D720900:E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D786436:E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D851972:E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D917508:E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D983044:E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G19:H33 JI19:JJ33 TE19:TF33 ADA19:ADB33 AMW19:AMX33 AWS19:AWT33 BGO19:BGP33 BQK19:BQL33 CAG19:CAH33 CKC19:CKD33 CTY19:CTZ33 DDU19:DDV33 DNQ19:DNR33 DXM19:DXN33 EHI19:EHJ33 ERE19:ERF33 FBA19:FBB33 FKW19:FKX33 FUS19:FUT33 GEO19:GEP33 GOK19:GOL33 GYG19:GYH33 HIC19:HID33 HRY19:HRZ33 IBU19:IBV33 ILQ19:ILR33 IVM19:IVN33 JFI19:JFJ33 JPE19:JPF33 JZA19:JZB33 KIW19:KIX33 KSS19:KST33 LCO19:LCP33 LMK19:LML33 LWG19:LWH33 MGC19:MGD33 MPY19:MPZ33 MZU19:MZV33 NJQ19:NJR33 NTM19:NTN33 ODI19:ODJ33 ONE19:ONF33 OXA19:OXB33 PGW19:PGX33 PQS19:PQT33 QAO19:QAP33 QKK19:QKL33 QUG19:QUH33 REC19:RED33 RNY19:RNZ33 RXU19:RXV33 SHQ19:SHR33 SRM19:SRN33 TBI19:TBJ33 TLE19:TLF33 TVA19:TVB33 UEW19:UEX33 UOS19:UOT33 UYO19:UYP33 VIK19:VIL33 VSG19:VSH33 WCC19:WCD33 WLY19:WLZ33 WVU19:WVV33 G65546:H65560 JI65546:JJ65560 TE65546:TF65560 ADA65546:ADB65560 AMW65546:AMX65560 AWS65546:AWT65560 BGO65546:BGP65560 BQK65546:BQL65560 CAG65546:CAH65560 CKC65546:CKD65560 CTY65546:CTZ65560 DDU65546:DDV65560 DNQ65546:DNR65560 DXM65546:DXN65560 EHI65546:EHJ65560 ERE65546:ERF65560 FBA65546:FBB65560 FKW65546:FKX65560 FUS65546:FUT65560 GEO65546:GEP65560 GOK65546:GOL65560 GYG65546:GYH65560 HIC65546:HID65560 HRY65546:HRZ65560 IBU65546:IBV65560 ILQ65546:ILR65560 IVM65546:IVN65560 JFI65546:JFJ65560 JPE65546:JPF65560 JZA65546:JZB65560 KIW65546:KIX65560 KSS65546:KST65560 LCO65546:LCP65560 LMK65546:LML65560 LWG65546:LWH65560 MGC65546:MGD65560 MPY65546:MPZ65560 MZU65546:MZV65560 NJQ65546:NJR65560 NTM65546:NTN65560 ODI65546:ODJ65560 ONE65546:ONF65560 OXA65546:OXB65560 PGW65546:PGX65560 PQS65546:PQT65560 QAO65546:QAP65560 QKK65546:QKL65560 QUG65546:QUH65560 REC65546:RED65560 RNY65546:RNZ65560 RXU65546:RXV65560 SHQ65546:SHR65560 SRM65546:SRN65560 TBI65546:TBJ65560 TLE65546:TLF65560 TVA65546:TVB65560 UEW65546:UEX65560 UOS65546:UOT65560 UYO65546:UYP65560 VIK65546:VIL65560 VSG65546:VSH65560 WCC65546:WCD65560 WLY65546:WLZ65560 WVU65546:WVV65560 G131082:H131096 JI131082:JJ131096 TE131082:TF131096 ADA131082:ADB131096 AMW131082:AMX131096 AWS131082:AWT131096 BGO131082:BGP131096 BQK131082:BQL131096 CAG131082:CAH131096 CKC131082:CKD131096 CTY131082:CTZ131096 DDU131082:DDV131096 DNQ131082:DNR131096 DXM131082:DXN131096 EHI131082:EHJ131096 ERE131082:ERF131096 FBA131082:FBB131096 FKW131082:FKX131096 FUS131082:FUT131096 GEO131082:GEP131096 GOK131082:GOL131096 GYG131082:GYH131096 HIC131082:HID131096 HRY131082:HRZ131096 IBU131082:IBV131096 ILQ131082:ILR131096 IVM131082:IVN131096 JFI131082:JFJ131096 JPE131082:JPF131096 JZA131082:JZB131096 KIW131082:KIX131096 KSS131082:KST131096 LCO131082:LCP131096 LMK131082:LML131096 LWG131082:LWH131096 MGC131082:MGD131096 MPY131082:MPZ131096 MZU131082:MZV131096 NJQ131082:NJR131096 NTM131082:NTN131096 ODI131082:ODJ131096 ONE131082:ONF131096 OXA131082:OXB131096 PGW131082:PGX131096 PQS131082:PQT131096 QAO131082:QAP131096 QKK131082:QKL131096 QUG131082:QUH131096 REC131082:RED131096 RNY131082:RNZ131096 RXU131082:RXV131096 SHQ131082:SHR131096 SRM131082:SRN131096 TBI131082:TBJ131096 TLE131082:TLF131096 TVA131082:TVB131096 UEW131082:UEX131096 UOS131082:UOT131096 UYO131082:UYP131096 VIK131082:VIL131096 VSG131082:VSH131096 WCC131082:WCD131096 WLY131082:WLZ131096 WVU131082:WVV131096 G196618:H196632 JI196618:JJ196632 TE196618:TF196632 ADA196618:ADB196632 AMW196618:AMX196632 AWS196618:AWT196632 BGO196618:BGP196632 BQK196618:BQL196632 CAG196618:CAH196632 CKC196618:CKD196632 CTY196618:CTZ196632 DDU196618:DDV196632 DNQ196618:DNR196632 DXM196618:DXN196632 EHI196618:EHJ196632 ERE196618:ERF196632 FBA196618:FBB196632 FKW196618:FKX196632 FUS196618:FUT196632 GEO196618:GEP196632 GOK196618:GOL196632 GYG196618:GYH196632 HIC196618:HID196632 HRY196618:HRZ196632 IBU196618:IBV196632 ILQ196618:ILR196632 IVM196618:IVN196632 JFI196618:JFJ196632 JPE196618:JPF196632 JZA196618:JZB196632 KIW196618:KIX196632 KSS196618:KST196632 LCO196618:LCP196632 LMK196618:LML196632 LWG196618:LWH196632 MGC196618:MGD196632 MPY196618:MPZ196632 MZU196618:MZV196632 NJQ196618:NJR196632 NTM196618:NTN196632 ODI196618:ODJ196632 ONE196618:ONF196632 OXA196618:OXB196632 PGW196618:PGX196632 PQS196618:PQT196632 QAO196618:QAP196632 QKK196618:QKL196632 QUG196618:QUH196632 REC196618:RED196632 RNY196618:RNZ196632 RXU196618:RXV196632 SHQ196618:SHR196632 SRM196618:SRN196632 TBI196618:TBJ196632 TLE196618:TLF196632 TVA196618:TVB196632 UEW196618:UEX196632 UOS196618:UOT196632 UYO196618:UYP196632 VIK196618:VIL196632 VSG196618:VSH196632 WCC196618:WCD196632 WLY196618:WLZ196632 WVU196618:WVV196632 G262154:H262168 JI262154:JJ262168 TE262154:TF262168 ADA262154:ADB262168 AMW262154:AMX262168 AWS262154:AWT262168 BGO262154:BGP262168 BQK262154:BQL262168 CAG262154:CAH262168 CKC262154:CKD262168 CTY262154:CTZ262168 DDU262154:DDV262168 DNQ262154:DNR262168 DXM262154:DXN262168 EHI262154:EHJ262168 ERE262154:ERF262168 FBA262154:FBB262168 FKW262154:FKX262168 FUS262154:FUT262168 GEO262154:GEP262168 GOK262154:GOL262168 GYG262154:GYH262168 HIC262154:HID262168 HRY262154:HRZ262168 IBU262154:IBV262168 ILQ262154:ILR262168 IVM262154:IVN262168 JFI262154:JFJ262168 JPE262154:JPF262168 JZA262154:JZB262168 KIW262154:KIX262168 KSS262154:KST262168 LCO262154:LCP262168 LMK262154:LML262168 LWG262154:LWH262168 MGC262154:MGD262168 MPY262154:MPZ262168 MZU262154:MZV262168 NJQ262154:NJR262168 NTM262154:NTN262168 ODI262154:ODJ262168 ONE262154:ONF262168 OXA262154:OXB262168 PGW262154:PGX262168 PQS262154:PQT262168 QAO262154:QAP262168 QKK262154:QKL262168 QUG262154:QUH262168 REC262154:RED262168 RNY262154:RNZ262168 RXU262154:RXV262168 SHQ262154:SHR262168 SRM262154:SRN262168 TBI262154:TBJ262168 TLE262154:TLF262168 TVA262154:TVB262168 UEW262154:UEX262168 UOS262154:UOT262168 UYO262154:UYP262168 VIK262154:VIL262168 VSG262154:VSH262168 WCC262154:WCD262168 WLY262154:WLZ262168 WVU262154:WVV262168 G327690:H327704 JI327690:JJ327704 TE327690:TF327704 ADA327690:ADB327704 AMW327690:AMX327704 AWS327690:AWT327704 BGO327690:BGP327704 BQK327690:BQL327704 CAG327690:CAH327704 CKC327690:CKD327704 CTY327690:CTZ327704 DDU327690:DDV327704 DNQ327690:DNR327704 DXM327690:DXN327704 EHI327690:EHJ327704 ERE327690:ERF327704 FBA327690:FBB327704 FKW327690:FKX327704 FUS327690:FUT327704 GEO327690:GEP327704 GOK327690:GOL327704 GYG327690:GYH327704 HIC327690:HID327704 HRY327690:HRZ327704 IBU327690:IBV327704 ILQ327690:ILR327704 IVM327690:IVN327704 JFI327690:JFJ327704 JPE327690:JPF327704 JZA327690:JZB327704 KIW327690:KIX327704 KSS327690:KST327704 LCO327690:LCP327704 LMK327690:LML327704 LWG327690:LWH327704 MGC327690:MGD327704 MPY327690:MPZ327704 MZU327690:MZV327704 NJQ327690:NJR327704 NTM327690:NTN327704 ODI327690:ODJ327704 ONE327690:ONF327704 OXA327690:OXB327704 PGW327690:PGX327704 PQS327690:PQT327704 QAO327690:QAP327704 QKK327690:QKL327704 QUG327690:QUH327704 REC327690:RED327704 RNY327690:RNZ327704 RXU327690:RXV327704 SHQ327690:SHR327704 SRM327690:SRN327704 TBI327690:TBJ327704 TLE327690:TLF327704 TVA327690:TVB327704 UEW327690:UEX327704 UOS327690:UOT327704 UYO327690:UYP327704 VIK327690:VIL327704 VSG327690:VSH327704 WCC327690:WCD327704 WLY327690:WLZ327704 WVU327690:WVV327704 G393226:H393240 JI393226:JJ393240 TE393226:TF393240 ADA393226:ADB393240 AMW393226:AMX393240 AWS393226:AWT393240 BGO393226:BGP393240 BQK393226:BQL393240 CAG393226:CAH393240 CKC393226:CKD393240 CTY393226:CTZ393240 DDU393226:DDV393240 DNQ393226:DNR393240 DXM393226:DXN393240 EHI393226:EHJ393240 ERE393226:ERF393240 FBA393226:FBB393240 FKW393226:FKX393240 FUS393226:FUT393240 GEO393226:GEP393240 GOK393226:GOL393240 GYG393226:GYH393240 HIC393226:HID393240 HRY393226:HRZ393240 IBU393226:IBV393240 ILQ393226:ILR393240 IVM393226:IVN393240 JFI393226:JFJ393240 JPE393226:JPF393240 JZA393226:JZB393240 KIW393226:KIX393240 KSS393226:KST393240 LCO393226:LCP393240 LMK393226:LML393240 LWG393226:LWH393240 MGC393226:MGD393240 MPY393226:MPZ393240 MZU393226:MZV393240 NJQ393226:NJR393240 NTM393226:NTN393240 ODI393226:ODJ393240 ONE393226:ONF393240 OXA393226:OXB393240 PGW393226:PGX393240 PQS393226:PQT393240 QAO393226:QAP393240 QKK393226:QKL393240 QUG393226:QUH393240 REC393226:RED393240 RNY393226:RNZ393240 RXU393226:RXV393240 SHQ393226:SHR393240 SRM393226:SRN393240 TBI393226:TBJ393240 TLE393226:TLF393240 TVA393226:TVB393240 UEW393226:UEX393240 UOS393226:UOT393240 UYO393226:UYP393240 VIK393226:VIL393240 VSG393226:VSH393240 WCC393226:WCD393240 WLY393226:WLZ393240 WVU393226:WVV393240 G458762:H458776 JI458762:JJ458776 TE458762:TF458776 ADA458762:ADB458776 AMW458762:AMX458776 AWS458762:AWT458776 BGO458762:BGP458776 BQK458762:BQL458776 CAG458762:CAH458776 CKC458762:CKD458776 CTY458762:CTZ458776 DDU458762:DDV458776 DNQ458762:DNR458776 DXM458762:DXN458776 EHI458762:EHJ458776 ERE458762:ERF458776 FBA458762:FBB458776 FKW458762:FKX458776 FUS458762:FUT458776 GEO458762:GEP458776 GOK458762:GOL458776 GYG458762:GYH458776 HIC458762:HID458776 HRY458762:HRZ458776 IBU458762:IBV458776 ILQ458762:ILR458776 IVM458762:IVN458776 JFI458762:JFJ458776 JPE458762:JPF458776 JZA458762:JZB458776 KIW458762:KIX458776 KSS458762:KST458776 LCO458762:LCP458776 LMK458762:LML458776 LWG458762:LWH458776 MGC458762:MGD458776 MPY458762:MPZ458776 MZU458762:MZV458776 NJQ458762:NJR458776 NTM458762:NTN458776 ODI458762:ODJ458776 ONE458762:ONF458776 OXA458762:OXB458776 PGW458762:PGX458776 PQS458762:PQT458776 QAO458762:QAP458776 QKK458762:QKL458776 QUG458762:QUH458776 REC458762:RED458776 RNY458762:RNZ458776 RXU458762:RXV458776 SHQ458762:SHR458776 SRM458762:SRN458776 TBI458762:TBJ458776 TLE458762:TLF458776 TVA458762:TVB458776 UEW458762:UEX458776 UOS458762:UOT458776 UYO458762:UYP458776 VIK458762:VIL458776 VSG458762:VSH458776 WCC458762:WCD458776 WLY458762:WLZ458776 WVU458762:WVV458776 G524298:H524312 JI524298:JJ524312 TE524298:TF524312 ADA524298:ADB524312 AMW524298:AMX524312 AWS524298:AWT524312 BGO524298:BGP524312 BQK524298:BQL524312 CAG524298:CAH524312 CKC524298:CKD524312 CTY524298:CTZ524312 DDU524298:DDV524312 DNQ524298:DNR524312 DXM524298:DXN524312 EHI524298:EHJ524312 ERE524298:ERF524312 FBA524298:FBB524312 FKW524298:FKX524312 FUS524298:FUT524312 GEO524298:GEP524312 GOK524298:GOL524312 GYG524298:GYH524312 HIC524298:HID524312 HRY524298:HRZ524312 IBU524298:IBV524312 ILQ524298:ILR524312 IVM524298:IVN524312 JFI524298:JFJ524312 JPE524298:JPF524312 JZA524298:JZB524312 KIW524298:KIX524312 KSS524298:KST524312 LCO524298:LCP524312 LMK524298:LML524312 LWG524298:LWH524312 MGC524298:MGD524312 MPY524298:MPZ524312 MZU524298:MZV524312 NJQ524298:NJR524312 NTM524298:NTN524312 ODI524298:ODJ524312 ONE524298:ONF524312 OXA524298:OXB524312 PGW524298:PGX524312 PQS524298:PQT524312 QAO524298:QAP524312 QKK524298:QKL524312 QUG524298:QUH524312 REC524298:RED524312 RNY524298:RNZ524312 RXU524298:RXV524312 SHQ524298:SHR524312 SRM524298:SRN524312 TBI524298:TBJ524312 TLE524298:TLF524312 TVA524298:TVB524312 UEW524298:UEX524312 UOS524298:UOT524312 UYO524298:UYP524312 VIK524298:VIL524312 VSG524298:VSH524312 WCC524298:WCD524312 WLY524298:WLZ524312 WVU524298:WVV524312 G589834:H589848 JI589834:JJ589848 TE589834:TF589848 ADA589834:ADB589848 AMW589834:AMX589848 AWS589834:AWT589848 BGO589834:BGP589848 BQK589834:BQL589848 CAG589834:CAH589848 CKC589834:CKD589848 CTY589834:CTZ589848 DDU589834:DDV589848 DNQ589834:DNR589848 DXM589834:DXN589848 EHI589834:EHJ589848 ERE589834:ERF589848 FBA589834:FBB589848 FKW589834:FKX589848 FUS589834:FUT589848 GEO589834:GEP589848 GOK589834:GOL589848 GYG589834:GYH589848 HIC589834:HID589848 HRY589834:HRZ589848 IBU589834:IBV589848 ILQ589834:ILR589848 IVM589834:IVN589848 JFI589834:JFJ589848 JPE589834:JPF589848 JZA589834:JZB589848 KIW589834:KIX589848 KSS589834:KST589848 LCO589834:LCP589848 LMK589834:LML589848 LWG589834:LWH589848 MGC589834:MGD589848 MPY589834:MPZ589848 MZU589834:MZV589848 NJQ589834:NJR589848 NTM589834:NTN589848 ODI589834:ODJ589848 ONE589834:ONF589848 OXA589834:OXB589848 PGW589834:PGX589848 PQS589834:PQT589848 QAO589834:QAP589848 QKK589834:QKL589848 QUG589834:QUH589848 REC589834:RED589848 RNY589834:RNZ589848 RXU589834:RXV589848 SHQ589834:SHR589848 SRM589834:SRN589848 TBI589834:TBJ589848 TLE589834:TLF589848 TVA589834:TVB589848 UEW589834:UEX589848 UOS589834:UOT589848 UYO589834:UYP589848 VIK589834:VIL589848 VSG589834:VSH589848 WCC589834:WCD589848 WLY589834:WLZ589848 WVU589834:WVV589848 G655370:H655384 JI655370:JJ655384 TE655370:TF655384 ADA655370:ADB655384 AMW655370:AMX655384 AWS655370:AWT655384 BGO655370:BGP655384 BQK655370:BQL655384 CAG655370:CAH655384 CKC655370:CKD655384 CTY655370:CTZ655384 DDU655370:DDV655384 DNQ655370:DNR655384 DXM655370:DXN655384 EHI655370:EHJ655384 ERE655370:ERF655384 FBA655370:FBB655384 FKW655370:FKX655384 FUS655370:FUT655384 GEO655370:GEP655384 GOK655370:GOL655384 GYG655370:GYH655384 HIC655370:HID655384 HRY655370:HRZ655384 IBU655370:IBV655384 ILQ655370:ILR655384 IVM655370:IVN655384 JFI655370:JFJ655384 JPE655370:JPF655384 JZA655370:JZB655384 KIW655370:KIX655384 KSS655370:KST655384 LCO655370:LCP655384 LMK655370:LML655384 LWG655370:LWH655384 MGC655370:MGD655384 MPY655370:MPZ655384 MZU655370:MZV655384 NJQ655370:NJR655384 NTM655370:NTN655384 ODI655370:ODJ655384 ONE655370:ONF655384 OXA655370:OXB655384 PGW655370:PGX655384 PQS655370:PQT655384 QAO655370:QAP655384 QKK655370:QKL655384 QUG655370:QUH655384 REC655370:RED655384 RNY655370:RNZ655384 RXU655370:RXV655384 SHQ655370:SHR655384 SRM655370:SRN655384 TBI655370:TBJ655384 TLE655370:TLF655384 TVA655370:TVB655384 UEW655370:UEX655384 UOS655370:UOT655384 UYO655370:UYP655384 VIK655370:VIL655384 VSG655370:VSH655384 WCC655370:WCD655384 WLY655370:WLZ655384 WVU655370:WVV655384 G720906:H720920 JI720906:JJ720920 TE720906:TF720920 ADA720906:ADB720920 AMW720906:AMX720920 AWS720906:AWT720920 BGO720906:BGP720920 BQK720906:BQL720920 CAG720906:CAH720920 CKC720906:CKD720920 CTY720906:CTZ720920 DDU720906:DDV720920 DNQ720906:DNR720920 DXM720906:DXN720920 EHI720906:EHJ720920 ERE720906:ERF720920 FBA720906:FBB720920 FKW720906:FKX720920 FUS720906:FUT720920 GEO720906:GEP720920 GOK720906:GOL720920 GYG720906:GYH720920 HIC720906:HID720920 HRY720906:HRZ720920 IBU720906:IBV720920 ILQ720906:ILR720920 IVM720906:IVN720920 JFI720906:JFJ720920 JPE720906:JPF720920 JZA720906:JZB720920 KIW720906:KIX720920 KSS720906:KST720920 LCO720906:LCP720920 LMK720906:LML720920 LWG720906:LWH720920 MGC720906:MGD720920 MPY720906:MPZ720920 MZU720906:MZV720920 NJQ720906:NJR720920 NTM720906:NTN720920 ODI720906:ODJ720920 ONE720906:ONF720920 OXA720906:OXB720920 PGW720906:PGX720920 PQS720906:PQT720920 QAO720906:QAP720920 QKK720906:QKL720920 QUG720906:QUH720920 REC720906:RED720920 RNY720906:RNZ720920 RXU720906:RXV720920 SHQ720906:SHR720920 SRM720906:SRN720920 TBI720906:TBJ720920 TLE720906:TLF720920 TVA720906:TVB720920 UEW720906:UEX720920 UOS720906:UOT720920 UYO720906:UYP720920 VIK720906:VIL720920 VSG720906:VSH720920 WCC720906:WCD720920 WLY720906:WLZ720920 WVU720906:WVV720920 G786442:H786456 JI786442:JJ786456 TE786442:TF786456 ADA786442:ADB786456 AMW786442:AMX786456 AWS786442:AWT786456 BGO786442:BGP786456 BQK786442:BQL786456 CAG786442:CAH786456 CKC786442:CKD786456 CTY786442:CTZ786456 DDU786442:DDV786456 DNQ786442:DNR786456 DXM786442:DXN786456 EHI786442:EHJ786456 ERE786442:ERF786456 FBA786442:FBB786456 FKW786442:FKX786456 FUS786442:FUT786456 GEO786442:GEP786456 GOK786442:GOL786456 GYG786442:GYH786456 HIC786442:HID786456 HRY786442:HRZ786456 IBU786442:IBV786456 ILQ786442:ILR786456 IVM786442:IVN786456 JFI786442:JFJ786456 JPE786442:JPF786456 JZA786442:JZB786456 KIW786442:KIX786456 KSS786442:KST786456 LCO786442:LCP786456 LMK786442:LML786456 LWG786442:LWH786456 MGC786442:MGD786456 MPY786442:MPZ786456 MZU786442:MZV786456 NJQ786442:NJR786456 NTM786442:NTN786456 ODI786442:ODJ786456 ONE786442:ONF786456 OXA786442:OXB786456 PGW786442:PGX786456 PQS786442:PQT786456 QAO786442:QAP786456 QKK786442:QKL786456 QUG786442:QUH786456 REC786442:RED786456 RNY786442:RNZ786456 RXU786442:RXV786456 SHQ786442:SHR786456 SRM786442:SRN786456 TBI786442:TBJ786456 TLE786442:TLF786456 TVA786442:TVB786456 UEW786442:UEX786456 UOS786442:UOT786456 UYO786442:UYP786456 VIK786442:VIL786456 VSG786442:VSH786456 WCC786442:WCD786456 WLY786442:WLZ786456 WVU786442:WVV786456 G851978:H851992 JI851978:JJ851992 TE851978:TF851992 ADA851978:ADB851992 AMW851978:AMX851992 AWS851978:AWT851992 BGO851978:BGP851992 BQK851978:BQL851992 CAG851978:CAH851992 CKC851978:CKD851992 CTY851978:CTZ851992 DDU851978:DDV851992 DNQ851978:DNR851992 DXM851978:DXN851992 EHI851978:EHJ851992 ERE851978:ERF851992 FBA851978:FBB851992 FKW851978:FKX851992 FUS851978:FUT851992 GEO851978:GEP851992 GOK851978:GOL851992 GYG851978:GYH851992 HIC851978:HID851992 HRY851978:HRZ851992 IBU851978:IBV851992 ILQ851978:ILR851992 IVM851978:IVN851992 JFI851978:JFJ851992 JPE851978:JPF851992 JZA851978:JZB851992 KIW851978:KIX851992 KSS851978:KST851992 LCO851978:LCP851992 LMK851978:LML851992 LWG851978:LWH851992 MGC851978:MGD851992 MPY851978:MPZ851992 MZU851978:MZV851992 NJQ851978:NJR851992 NTM851978:NTN851992 ODI851978:ODJ851992 ONE851978:ONF851992 OXA851978:OXB851992 PGW851978:PGX851992 PQS851978:PQT851992 QAO851978:QAP851992 QKK851978:QKL851992 QUG851978:QUH851992 REC851978:RED851992 RNY851978:RNZ851992 RXU851978:RXV851992 SHQ851978:SHR851992 SRM851978:SRN851992 TBI851978:TBJ851992 TLE851978:TLF851992 TVA851978:TVB851992 UEW851978:UEX851992 UOS851978:UOT851992 UYO851978:UYP851992 VIK851978:VIL851992 VSG851978:VSH851992 WCC851978:WCD851992 WLY851978:WLZ851992 WVU851978:WVV851992 G917514:H917528 JI917514:JJ917528 TE917514:TF917528 ADA917514:ADB917528 AMW917514:AMX917528 AWS917514:AWT917528 BGO917514:BGP917528 BQK917514:BQL917528 CAG917514:CAH917528 CKC917514:CKD917528 CTY917514:CTZ917528 DDU917514:DDV917528 DNQ917514:DNR917528 DXM917514:DXN917528 EHI917514:EHJ917528 ERE917514:ERF917528 FBA917514:FBB917528 FKW917514:FKX917528 FUS917514:FUT917528 GEO917514:GEP917528 GOK917514:GOL917528 GYG917514:GYH917528 HIC917514:HID917528 HRY917514:HRZ917528 IBU917514:IBV917528 ILQ917514:ILR917528 IVM917514:IVN917528 JFI917514:JFJ917528 JPE917514:JPF917528 JZA917514:JZB917528 KIW917514:KIX917528 KSS917514:KST917528 LCO917514:LCP917528 LMK917514:LML917528 LWG917514:LWH917528 MGC917514:MGD917528 MPY917514:MPZ917528 MZU917514:MZV917528 NJQ917514:NJR917528 NTM917514:NTN917528 ODI917514:ODJ917528 ONE917514:ONF917528 OXA917514:OXB917528 PGW917514:PGX917528 PQS917514:PQT917528 QAO917514:QAP917528 QKK917514:QKL917528 QUG917514:QUH917528 REC917514:RED917528 RNY917514:RNZ917528 RXU917514:RXV917528 SHQ917514:SHR917528 SRM917514:SRN917528 TBI917514:TBJ917528 TLE917514:TLF917528 TVA917514:TVB917528 UEW917514:UEX917528 UOS917514:UOT917528 UYO917514:UYP917528 VIK917514:VIL917528 VSG917514:VSH917528 WCC917514:WCD917528 WLY917514:WLZ917528 WVU917514:WVV917528 G983050:H983064 JI983050:JJ983064 TE983050:TF983064 ADA983050:ADB983064 AMW983050:AMX983064 AWS983050:AWT983064 BGO983050:BGP983064 BQK983050:BQL983064 CAG983050:CAH983064 CKC983050:CKD983064 CTY983050:CTZ983064 DDU983050:DDV983064 DNQ983050:DNR983064 DXM983050:DXN983064 EHI983050:EHJ983064 ERE983050:ERF983064 FBA983050:FBB983064 FKW983050:FKX983064 FUS983050:FUT983064 GEO983050:GEP983064 GOK983050:GOL983064 GYG983050:GYH983064 HIC983050:HID983064 HRY983050:HRZ983064 IBU983050:IBV983064 ILQ983050:ILR983064 IVM983050:IVN983064 JFI983050:JFJ983064 JPE983050:JPF983064 JZA983050:JZB983064 KIW983050:KIX983064 KSS983050:KST983064 LCO983050:LCP983064 LMK983050:LML983064 LWG983050:LWH983064 MGC983050:MGD983064 MPY983050:MPZ983064 MZU983050:MZV983064 NJQ983050:NJR983064 NTM983050:NTN983064 ODI983050:ODJ983064 ONE983050:ONF983064 OXA983050:OXB983064 PGW983050:PGX983064 PQS983050:PQT983064 QAO983050:QAP983064 QKK983050:QKL983064 QUG983050:QUH983064 REC983050:RED983064 RNY983050:RNZ983064 RXU983050:RXV983064 SHQ983050:SHR983064 SRM983050:SRN983064 TBI983050:TBJ983064 TLE983050:TLF983064 TVA983050:TVB983064 UEW983050:UEX983064 UOS983050:UOT983064 UYO983050:UYP983064 VIK983050:VIL983064 VSG983050:VSH983064 WCC983050:WCD983064 WLY983050:WLZ983064 C8" xr:uid="{93192CE6-970D-4190-9009-54CB5894C9BD}">
      <formula1>4</formula1>
    </dataValidation>
    <dataValidation type="textLength" operator="greaterThanOrEqual" allowBlank="1" showInputMessage="1" showErrorMessage="1" error="Account number must be at least 6 digits and begin with a 5380, 5381, or 538F." sqref="C20:C33" xr:uid="{D14D5E39-C855-4073-B50B-6FC3F248094A}">
      <formula1>6</formula1>
    </dataValidation>
  </dataValidations>
  <hyperlinks>
    <hyperlink ref="A42" location="Instructions550555" display="550 Instructions" xr:uid="{FD9E91C5-9DD7-4F4F-A65A-B15155BF282D}"/>
    <hyperlink ref="A43" location="TransfersPurposeandUse" display="Transfer Accounts - Purpose and Use" xr:uid="{8786F701-F2BD-46B3-934A-05440CA22D7A}"/>
  </hyperlinks>
  <pageMargins left="0.7" right="0.7" top="0.75" bottom="0.75" header="0.3" footer="0.3"/>
  <pageSetup scale="51" orientation="portrait" horizontalDpi="300" verticalDpi="300" r:id="rId1"/>
  <ignoredErrors>
    <ignoredError sqref="M6:Q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47"/>
  <sheetViews>
    <sheetView showGridLines="0" topLeftCell="B1" zoomScaleNormal="100" workbookViewId="0">
      <selection activeCell="B1" sqref="B1:R1"/>
    </sheetView>
  </sheetViews>
  <sheetFormatPr defaultRowHeight="15.6" x14ac:dyDescent="0.3"/>
  <cols>
    <col min="1" max="1" width="0" style="47" hidden="1" customWidth="1"/>
    <col min="2" max="2" width="9.88671875" style="47" customWidth="1"/>
    <col min="3" max="3" width="1.88671875" style="47" customWidth="1"/>
    <col min="4" max="4" width="6.6640625" style="47" customWidth="1"/>
    <col min="5" max="5" width="1.6640625" style="47" customWidth="1"/>
    <col min="6" max="6" width="9" style="47" customWidth="1"/>
    <col min="7" max="7" width="1.6640625" style="47" customWidth="1"/>
    <col min="8" max="8" width="14.5546875" style="47" customWidth="1"/>
    <col min="9" max="9" width="2.6640625" style="47" customWidth="1"/>
    <col min="10" max="10" width="12" style="47" customWidth="1"/>
    <col min="11" max="11" width="1.6640625" style="47" customWidth="1"/>
    <col min="12" max="12" width="7.109375" style="47" bestFit="1" customWidth="1"/>
    <col min="13" max="13" width="1.6640625" style="47" customWidth="1"/>
    <col min="14" max="14" width="10.33203125" style="47" customWidth="1"/>
    <col min="15" max="15" width="1.6640625" style="47" customWidth="1"/>
    <col min="16" max="16" width="14.44140625" style="47" customWidth="1"/>
    <col min="17" max="17" width="1.33203125" style="47" customWidth="1"/>
    <col min="18" max="18" width="39.33203125" style="47" customWidth="1"/>
    <col min="19" max="19" width="5.88671875" style="47" hidden="1" customWidth="1"/>
    <col min="20" max="20" width="2" style="47" hidden="1" customWidth="1"/>
    <col min="21" max="24" width="5.88671875" style="47" hidden="1" customWidth="1"/>
    <col min="25" max="25" width="7" style="47" hidden="1" customWidth="1"/>
    <col min="26" max="26" width="2" style="47" hidden="1" customWidth="1"/>
    <col min="27" max="27" width="7" style="47" hidden="1" customWidth="1"/>
    <col min="28" max="30" width="5.88671875" style="47" hidden="1" customWidth="1"/>
    <col min="31" max="32" width="6.44140625" style="47" hidden="1" customWidth="1"/>
    <col min="33" max="36" width="0" style="47" hidden="1" customWidth="1"/>
    <col min="37" max="257" width="9.109375" style="47"/>
    <col min="258" max="258" width="0" style="47" hidden="1" customWidth="1"/>
    <col min="259" max="259" width="11.109375" style="47" customWidth="1"/>
    <col min="260" max="260" width="1.6640625" style="47" customWidth="1"/>
    <col min="261" max="261" width="7.109375" style="47" bestFit="1" customWidth="1"/>
    <col min="262" max="262" width="1.6640625" style="47" customWidth="1"/>
    <col min="263" max="263" width="12.6640625" style="47" customWidth="1"/>
    <col min="264" max="264" width="1.6640625" style="47" customWidth="1"/>
    <col min="265" max="265" width="20.6640625" style="47" customWidth="1"/>
    <col min="266" max="266" width="2.6640625" style="47" customWidth="1"/>
    <col min="267" max="267" width="10.5546875" style="47" customWidth="1"/>
    <col min="268" max="268" width="1.6640625" style="47" customWidth="1"/>
    <col min="269" max="269" width="10.5546875" style="47" customWidth="1"/>
    <col min="270" max="270" width="1.6640625" style="47" customWidth="1"/>
    <col min="271" max="271" width="12.6640625" style="47" customWidth="1"/>
    <col min="272" max="272" width="1.6640625" style="47" customWidth="1"/>
    <col min="273" max="273" width="22.88671875" style="47" customWidth="1"/>
    <col min="274" max="274" width="4.6640625" style="47" customWidth="1"/>
    <col min="275" max="288" width="0" style="47" hidden="1" customWidth="1"/>
    <col min="289" max="513" width="9.109375" style="47"/>
    <col min="514" max="514" width="0" style="47" hidden="1" customWidth="1"/>
    <col min="515" max="515" width="11.109375" style="47" customWidth="1"/>
    <col min="516" max="516" width="1.6640625" style="47" customWidth="1"/>
    <col min="517" max="517" width="7.109375" style="47" bestFit="1" customWidth="1"/>
    <col min="518" max="518" width="1.6640625" style="47" customWidth="1"/>
    <col min="519" max="519" width="12.6640625" style="47" customWidth="1"/>
    <col min="520" max="520" width="1.6640625" style="47" customWidth="1"/>
    <col min="521" max="521" width="20.6640625" style="47" customWidth="1"/>
    <col min="522" max="522" width="2.6640625" style="47" customWidth="1"/>
    <col min="523" max="523" width="10.5546875" style="47" customWidth="1"/>
    <col min="524" max="524" width="1.6640625" style="47" customWidth="1"/>
    <col min="525" max="525" width="10.5546875" style="47" customWidth="1"/>
    <col min="526" max="526" width="1.6640625" style="47" customWidth="1"/>
    <col min="527" max="527" width="12.6640625" style="47" customWidth="1"/>
    <col min="528" max="528" width="1.6640625" style="47" customWidth="1"/>
    <col min="529" max="529" width="22.88671875" style="47" customWidth="1"/>
    <col min="530" max="530" width="4.6640625" style="47" customWidth="1"/>
    <col min="531" max="544" width="0" style="47" hidden="1" customWidth="1"/>
    <col min="545" max="769" width="9.109375" style="47"/>
    <col min="770" max="770" width="0" style="47" hidden="1" customWidth="1"/>
    <col min="771" max="771" width="11.109375" style="47" customWidth="1"/>
    <col min="772" max="772" width="1.6640625" style="47" customWidth="1"/>
    <col min="773" max="773" width="7.109375" style="47" bestFit="1" customWidth="1"/>
    <col min="774" max="774" width="1.6640625" style="47" customWidth="1"/>
    <col min="775" max="775" width="12.6640625" style="47" customWidth="1"/>
    <col min="776" max="776" width="1.6640625" style="47" customWidth="1"/>
    <col min="777" max="777" width="20.6640625" style="47" customWidth="1"/>
    <col min="778" max="778" width="2.6640625" style="47" customWidth="1"/>
    <col min="779" max="779" width="10.5546875" style="47" customWidth="1"/>
    <col min="780" max="780" width="1.6640625" style="47" customWidth="1"/>
    <col min="781" max="781" width="10.5546875" style="47" customWidth="1"/>
    <col min="782" max="782" width="1.6640625" style="47" customWidth="1"/>
    <col min="783" max="783" width="12.6640625" style="47" customWidth="1"/>
    <col min="784" max="784" width="1.6640625" style="47" customWidth="1"/>
    <col min="785" max="785" width="22.88671875" style="47" customWidth="1"/>
    <col min="786" max="786" width="4.6640625" style="47" customWidth="1"/>
    <col min="787" max="800" width="0" style="47" hidden="1" customWidth="1"/>
    <col min="801" max="1025" width="9.109375" style="47"/>
    <col min="1026" max="1026" width="0" style="47" hidden="1" customWidth="1"/>
    <col min="1027" max="1027" width="11.109375" style="47" customWidth="1"/>
    <col min="1028" max="1028" width="1.6640625" style="47" customWidth="1"/>
    <col min="1029" max="1029" width="7.109375" style="47" bestFit="1" customWidth="1"/>
    <col min="1030" max="1030" width="1.6640625" style="47" customWidth="1"/>
    <col min="1031" max="1031" width="12.6640625" style="47" customWidth="1"/>
    <col min="1032" max="1032" width="1.6640625" style="47" customWidth="1"/>
    <col min="1033" max="1033" width="20.6640625" style="47" customWidth="1"/>
    <col min="1034" max="1034" width="2.6640625" style="47" customWidth="1"/>
    <col min="1035" max="1035" width="10.5546875" style="47" customWidth="1"/>
    <col min="1036" max="1036" width="1.6640625" style="47" customWidth="1"/>
    <col min="1037" max="1037" width="10.5546875" style="47" customWidth="1"/>
    <col min="1038" max="1038" width="1.6640625" style="47" customWidth="1"/>
    <col min="1039" max="1039" width="12.6640625" style="47" customWidth="1"/>
    <col min="1040" max="1040" width="1.6640625" style="47" customWidth="1"/>
    <col min="1041" max="1041" width="22.88671875" style="47" customWidth="1"/>
    <col min="1042" max="1042" width="4.6640625" style="47" customWidth="1"/>
    <col min="1043" max="1056" width="0" style="47" hidden="1" customWidth="1"/>
    <col min="1057" max="1281" width="9.109375" style="47"/>
    <col min="1282" max="1282" width="0" style="47" hidden="1" customWidth="1"/>
    <col min="1283" max="1283" width="11.109375" style="47" customWidth="1"/>
    <col min="1284" max="1284" width="1.6640625" style="47" customWidth="1"/>
    <col min="1285" max="1285" width="7.109375" style="47" bestFit="1" customWidth="1"/>
    <col min="1286" max="1286" width="1.6640625" style="47" customWidth="1"/>
    <col min="1287" max="1287" width="12.6640625" style="47" customWidth="1"/>
    <col min="1288" max="1288" width="1.6640625" style="47" customWidth="1"/>
    <col min="1289" max="1289" width="20.6640625" style="47" customWidth="1"/>
    <col min="1290" max="1290" width="2.6640625" style="47" customWidth="1"/>
    <col min="1291" max="1291" width="10.5546875" style="47" customWidth="1"/>
    <col min="1292" max="1292" width="1.6640625" style="47" customWidth="1"/>
    <col min="1293" max="1293" width="10.5546875" style="47" customWidth="1"/>
    <col min="1294" max="1294" width="1.6640625" style="47" customWidth="1"/>
    <col min="1295" max="1295" width="12.6640625" style="47" customWidth="1"/>
    <col min="1296" max="1296" width="1.6640625" style="47" customWidth="1"/>
    <col min="1297" max="1297" width="22.88671875" style="47" customWidth="1"/>
    <col min="1298" max="1298" width="4.6640625" style="47" customWidth="1"/>
    <col min="1299" max="1312" width="0" style="47" hidden="1" customWidth="1"/>
    <col min="1313" max="1537" width="9.109375" style="47"/>
    <col min="1538" max="1538" width="0" style="47" hidden="1" customWidth="1"/>
    <col min="1539" max="1539" width="11.109375" style="47" customWidth="1"/>
    <col min="1540" max="1540" width="1.6640625" style="47" customWidth="1"/>
    <col min="1541" max="1541" width="7.109375" style="47" bestFit="1" customWidth="1"/>
    <col min="1542" max="1542" width="1.6640625" style="47" customWidth="1"/>
    <col min="1543" max="1543" width="12.6640625" style="47" customWidth="1"/>
    <col min="1544" max="1544" width="1.6640625" style="47" customWidth="1"/>
    <col min="1545" max="1545" width="20.6640625" style="47" customWidth="1"/>
    <col min="1546" max="1546" width="2.6640625" style="47" customWidth="1"/>
    <col min="1547" max="1547" width="10.5546875" style="47" customWidth="1"/>
    <col min="1548" max="1548" width="1.6640625" style="47" customWidth="1"/>
    <col min="1549" max="1549" width="10.5546875" style="47" customWidth="1"/>
    <col min="1550" max="1550" width="1.6640625" style="47" customWidth="1"/>
    <col min="1551" max="1551" width="12.6640625" style="47" customWidth="1"/>
    <col min="1552" max="1552" width="1.6640625" style="47" customWidth="1"/>
    <col min="1553" max="1553" width="22.88671875" style="47" customWidth="1"/>
    <col min="1554" max="1554" width="4.6640625" style="47" customWidth="1"/>
    <col min="1555" max="1568" width="0" style="47" hidden="1" customWidth="1"/>
    <col min="1569" max="1793" width="9.109375" style="47"/>
    <col min="1794" max="1794" width="0" style="47" hidden="1" customWidth="1"/>
    <col min="1795" max="1795" width="11.109375" style="47" customWidth="1"/>
    <col min="1796" max="1796" width="1.6640625" style="47" customWidth="1"/>
    <col min="1797" max="1797" width="7.109375" style="47" bestFit="1" customWidth="1"/>
    <col min="1798" max="1798" width="1.6640625" style="47" customWidth="1"/>
    <col min="1799" max="1799" width="12.6640625" style="47" customWidth="1"/>
    <col min="1800" max="1800" width="1.6640625" style="47" customWidth="1"/>
    <col min="1801" max="1801" width="20.6640625" style="47" customWidth="1"/>
    <col min="1802" max="1802" width="2.6640625" style="47" customWidth="1"/>
    <col min="1803" max="1803" width="10.5546875" style="47" customWidth="1"/>
    <col min="1804" max="1804" width="1.6640625" style="47" customWidth="1"/>
    <col min="1805" max="1805" width="10.5546875" style="47" customWidth="1"/>
    <col min="1806" max="1806" width="1.6640625" style="47" customWidth="1"/>
    <col min="1807" max="1807" width="12.6640625" style="47" customWidth="1"/>
    <col min="1808" max="1808" width="1.6640625" style="47" customWidth="1"/>
    <col min="1809" max="1809" width="22.88671875" style="47" customWidth="1"/>
    <col min="1810" max="1810" width="4.6640625" style="47" customWidth="1"/>
    <col min="1811" max="1824" width="0" style="47" hidden="1" customWidth="1"/>
    <col min="1825" max="2049" width="9.109375" style="47"/>
    <col min="2050" max="2050" width="0" style="47" hidden="1" customWidth="1"/>
    <col min="2051" max="2051" width="11.109375" style="47" customWidth="1"/>
    <col min="2052" max="2052" width="1.6640625" style="47" customWidth="1"/>
    <col min="2053" max="2053" width="7.109375" style="47" bestFit="1" customWidth="1"/>
    <col min="2054" max="2054" width="1.6640625" style="47" customWidth="1"/>
    <col min="2055" max="2055" width="12.6640625" style="47" customWidth="1"/>
    <col min="2056" max="2056" width="1.6640625" style="47" customWidth="1"/>
    <col min="2057" max="2057" width="20.6640625" style="47" customWidth="1"/>
    <col min="2058" max="2058" width="2.6640625" style="47" customWidth="1"/>
    <col min="2059" max="2059" width="10.5546875" style="47" customWidth="1"/>
    <col min="2060" max="2060" width="1.6640625" style="47" customWidth="1"/>
    <col min="2061" max="2061" width="10.5546875" style="47" customWidth="1"/>
    <col min="2062" max="2062" width="1.6640625" style="47" customWidth="1"/>
    <col min="2063" max="2063" width="12.6640625" style="47" customWidth="1"/>
    <col min="2064" max="2064" width="1.6640625" style="47" customWidth="1"/>
    <col min="2065" max="2065" width="22.88671875" style="47" customWidth="1"/>
    <col min="2066" max="2066" width="4.6640625" style="47" customWidth="1"/>
    <col min="2067" max="2080" width="0" style="47" hidden="1" customWidth="1"/>
    <col min="2081" max="2305" width="9.109375" style="47"/>
    <col min="2306" max="2306" width="0" style="47" hidden="1" customWidth="1"/>
    <col min="2307" max="2307" width="11.109375" style="47" customWidth="1"/>
    <col min="2308" max="2308" width="1.6640625" style="47" customWidth="1"/>
    <col min="2309" max="2309" width="7.109375" style="47" bestFit="1" customWidth="1"/>
    <col min="2310" max="2310" width="1.6640625" style="47" customWidth="1"/>
    <col min="2311" max="2311" width="12.6640625" style="47" customWidth="1"/>
    <col min="2312" max="2312" width="1.6640625" style="47" customWidth="1"/>
    <col min="2313" max="2313" width="20.6640625" style="47" customWidth="1"/>
    <col min="2314" max="2314" width="2.6640625" style="47" customWidth="1"/>
    <col min="2315" max="2315" width="10.5546875" style="47" customWidth="1"/>
    <col min="2316" max="2316" width="1.6640625" style="47" customWidth="1"/>
    <col min="2317" max="2317" width="10.5546875" style="47" customWidth="1"/>
    <col min="2318" max="2318" width="1.6640625" style="47" customWidth="1"/>
    <col min="2319" max="2319" width="12.6640625" style="47" customWidth="1"/>
    <col min="2320" max="2320" width="1.6640625" style="47" customWidth="1"/>
    <col min="2321" max="2321" width="22.88671875" style="47" customWidth="1"/>
    <col min="2322" max="2322" width="4.6640625" style="47" customWidth="1"/>
    <col min="2323" max="2336" width="0" style="47" hidden="1" customWidth="1"/>
    <col min="2337" max="2561" width="9.109375" style="47"/>
    <col min="2562" max="2562" width="0" style="47" hidden="1" customWidth="1"/>
    <col min="2563" max="2563" width="11.109375" style="47" customWidth="1"/>
    <col min="2564" max="2564" width="1.6640625" style="47" customWidth="1"/>
    <col min="2565" max="2565" width="7.109375" style="47" bestFit="1" customWidth="1"/>
    <col min="2566" max="2566" width="1.6640625" style="47" customWidth="1"/>
    <col min="2567" max="2567" width="12.6640625" style="47" customWidth="1"/>
    <col min="2568" max="2568" width="1.6640625" style="47" customWidth="1"/>
    <col min="2569" max="2569" width="20.6640625" style="47" customWidth="1"/>
    <col min="2570" max="2570" width="2.6640625" style="47" customWidth="1"/>
    <col min="2571" max="2571" width="10.5546875" style="47" customWidth="1"/>
    <col min="2572" max="2572" width="1.6640625" style="47" customWidth="1"/>
    <col min="2573" max="2573" width="10.5546875" style="47" customWidth="1"/>
    <col min="2574" max="2574" width="1.6640625" style="47" customWidth="1"/>
    <col min="2575" max="2575" width="12.6640625" style="47" customWidth="1"/>
    <col min="2576" max="2576" width="1.6640625" style="47" customWidth="1"/>
    <col min="2577" max="2577" width="22.88671875" style="47" customWidth="1"/>
    <col min="2578" max="2578" width="4.6640625" style="47" customWidth="1"/>
    <col min="2579" max="2592" width="0" style="47" hidden="1" customWidth="1"/>
    <col min="2593" max="2817" width="9.109375" style="47"/>
    <col min="2818" max="2818" width="0" style="47" hidden="1" customWidth="1"/>
    <col min="2819" max="2819" width="11.109375" style="47" customWidth="1"/>
    <col min="2820" max="2820" width="1.6640625" style="47" customWidth="1"/>
    <col min="2821" max="2821" width="7.109375" style="47" bestFit="1" customWidth="1"/>
    <col min="2822" max="2822" width="1.6640625" style="47" customWidth="1"/>
    <col min="2823" max="2823" width="12.6640625" style="47" customWidth="1"/>
    <col min="2824" max="2824" width="1.6640625" style="47" customWidth="1"/>
    <col min="2825" max="2825" width="20.6640625" style="47" customWidth="1"/>
    <col min="2826" max="2826" width="2.6640625" style="47" customWidth="1"/>
    <col min="2827" max="2827" width="10.5546875" style="47" customWidth="1"/>
    <col min="2828" max="2828" width="1.6640625" style="47" customWidth="1"/>
    <col min="2829" max="2829" width="10.5546875" style="47" customWidth="1"/>
    <col min="2830" max="2830" width="1.6640625" style="47" customWidth="1"/>
    <col min="2831" max="2831" width="12.6640625" style="47" customWidth="1"/>
    <col min="2832" max="2832" width="1.6640625" style="47" customWidth="1"/>
    <col min="2833" max="2833" width="22.88671875" style="47" customWidth="1"/>
    <col min="2834" max="2834" width="4.6640625" style="47" customWidth="1"/>
    <col min="2835" max="2848" width="0" style="47" hidden="1" customWidth="1"/>
    <col min="2849" max="3073" width="9.109375" style="47"/>
    <col min="3074" max="3074" width="0" style="47" hidden="1" customWidth="1"/>
    <col min="3075" max="3075" width="11.109375" style="47" customWidth="1"/>
    <col min="3076" max="3076" width="1.6640625" style="47" customWidth="1"/>
    <col min="3077" max="3077" width="7.109375" style="47" bestFit="1" customWidth="1"/>
    <col min="3078" max="3078" width="1.6640625" style="47" customWidth="1"/>
    <col min="3079" max="3079" width="12.6640625" style="47" customWidth="1"/>
    <col min="3080" max="3080" width="1.6640625" style="47" customWidth="1"/>
    <col min="3081" max="3081" width="20.6640625" style="47" customWidth="1"/>
    <col min="3082" max="3082" width="2.6640625" style="47" customWidth="1"/>
    <col min="3083" max="3083" width="10.5546875" style="47" customWidth="1"/>
    <col min="3084" max="3084" width="1.6640625" style="47" customWidth="1"/>
    <col min="3085" max="3085" width="10.5546875" style="47" customWidth="1"/>
    <col min="3086" max="3086" width="1.6640625" style="47" customWidth="1"/>
    <col min="3087" max="3087" width="12.6640625" style="47" customWidth="1"/>
    <col min="3088" max="3088" width="1.6640625" style="47" customWidth="1"/>
    <col min="3089" max="3089" width="22.88671875" style="47" customWidth="1"/>
    <col min="3090" max="3090" width="4.6640625" style="47" customWidth="1"/>
    <col min="3091" max="3104" width="0" style="47" hidden="1" customWidth="1"/>
    <col min="3105" max="3329" width="9.109375" style="47"/>
    <col min="3330" max="3330" width="0" style="47" hidden="1" customWidth="1"/>
    <col min="3331" max="3331" width="11.109375" style="47" customWidth="1"/>
    <col min="3332" max="3332" width="1.6640625" style="47" customWidth="1"/>
    <col min="3333" max="3333" width="7.109375" style="47" bestFit="1" customWidth="1"/>
    <col min="3334" max="3334" width="1.6640625" style="47" customWidth="1"/>
    <col min="3335" max="3335" width="12.6640625" style="47" customWidth="1"/>
    <col min="3336" max="3336" width="1.6640625" style="47" customWidth="1"/>
    <col min="3337" max="3337" width="20.6640625" style="47" customWidth="1"/>
    <col min="3338" max="3338" width="2.6640625" style="47" customWidth="1"/>
    <col min="3339" max="3339" width="10.5546875" style="47" customWidth="1"/>
    <col min="3340" max="3340" width="1.6640625" style="47" customWidth="1"/>
    <col min="3341" max="3341" width="10.5546875" style="47" customWidth="1"/>
    <col min="3342" max="3342" width="1.6640625" style="47" customWidth="1"/>
    <col min="3343" max="3343" width="12.6640625" style="47" customWidth="1"/>
    <col min="3344" max="3344" width="1.6640625" style="47" customWidth="1"/>
    <col min="3345" max="3345" width="22.88671875" style="47" customWidth="1"/>
    <col min="3346" max="3346" width="4.6640625" style="47" customWidth="1"/>
    <col min="3347" max="3360" width="0" style="47" hidden="1" customWidth="1"/>
    <col min="3361" max="3585" width="9.109375" style="47"/>
    <col min="3586" max="3586" width="0" style="47" hidden="1" customWidth="1"/>
    <col min="3587" max="3587" width="11.109375" style="47" customWidth="1"/>
    <col min="3588" max="3588" width="1.6640625" style="47" customWidth="1"/>
    <col min="3589" max="3589" width="7.109375" style="47" bestFit="1" customWidth="1"/>
    <col min="3590" max="3590" width="1.6640625" style="47" customWidth="1"/>
    <col min="3591" max="3591" width="12.6640625" style="47" customWidth="1"/>
    <col min="3592" max="3592" width="1.6640625" style="47" customWidth="1"/>
    <col min="3593" max="3593" width="20.6640625" style="47" customWidth="1"/>
    <col min="3594" max="3594" width="2.6640625" style="47" customWidth="1"/>
    <col min="3595" max="3595" width="10.5546875" style="47" customWidth="1"/>
    <col min="3596" max="3596" width="1.6640625" style="47" customWidth="1"/>
    <col min="3597" max="3597" width="10.5546875" style="47" customWidth="1"/>
    <col min="3598" max="3598" width="1.6640625" style="47" customWidth="1"/>
    <col min="3599" max="3599" width="12.6640625" style="47" customWidth="1"/>
    <col min="3600" max="3600" width="1.6640625" style="47" customWidth="1"/>
    <col min="3601" max="3601" width="22.88671875" style="47" customWidth="1"/>
    <col min="3602" max="3602" width="4.6640625" style="47" customWidth="1"/>
    <col min="3603" max="3616" width="0" style="47" hidden="1" customWidth="1"/>
    <col min="3617" max="3841" width="9.109375" style="47"/>
    <col min="3842" max="3842" width="0" style="47" hidden="1" customWidth="1"/>
    <col min="3843" max="3843" width="11.109375" style="47" customWidth="1"/>
    <col min="3844" max="3844" width="1.6640625" style="47" customWidth="1"/>
    <col min="3845" max="3845" width="7.109375" style="47" bestFit="1" customWidth="1"/>
    <col min="3846" max="3846" width="1.6640625" style="47" customWidth="1"/>
    <col min="3847" max="3847" width="12.6640625" style="47" customWidth="1"/>
    <col min="3848" max="3848" width="1.6640625" style="47" customWidth="1"/>
    <col min="3849" max="3849" width="20.6640625" style="47" customWidth="1"/>
    <col min="3850" max="3850" width="2.6640625" style="47" customWidth="1"/>
    <col min="3851" max="3851" width="10.5546875" style="47" customWidth="1"/>
    <col min="3852" max="3852" width="1.6640625" style="47" customWidth="1"/>
    <col min="3853" max="3853" width="10.5546875" style="47" customWidth="1"/>
    <col min="3854" max="3854" width="1.6640625" style="47" customWidth="1"/>
    <col min="3855" max="3855" width="12.6640625" style="47" customWidth="1"/>
    <col min="3856" max="3856" width="1.6640625" style="47" customWidth="1"/>
    <col min="3857" max="3857" width="22.88671875" style="47" customWidth="1"/>
    <col min="3858" max="3858" width="4.6640625" style="47" customWidth="1"/>
    <col min="3859" max="3872" width="0" style="47" hidden="1" customWidth="1"/>
    <col min="3873" max="4097" width="9.109375" style="47"/>
    <col min="4098" max="4098" width="0" style="47" hidden="1" customWidth="1"/>
    <col min="4099" max="4099" width="11.109375" style="47" customWidth="1"/>
    <col min="4100" max="4100" width="1.6640625" style="47" customWidth="1"/>
    <col min="4101" max="4101" width="7.109375" style="47" bestFit="1" customWidth="1"/>
    <col min="4102" max="4102" width="1.6640625" style="47" customWidth="1"/>
    <col min="4103" max="4103" width="12.6640625" style="47" customWidth="1"/>
    <col min="4104" max="4104" width="1.6640625" style="47" customWidth="1"/>
    <col min="4105" max="4105" width="20.6640625" style="47" customWidth="1"/>
    <col min="4106" max="4106" width="2.6640625" style="47" customWidth="1"/>
    <col min="4107" max="4107" width="10.5546875" style="47" customWidth="1"/>
    <col min="4108" max="4108" width="1.6640625" style="47" customWidth="1"/>
    <col min="4109" max="4109" width="10.5546875" style="47" customWidth="1"/>
    <col min="4110" max="4110" width="1.6640625" style="47" customWidth="1"/>
    <col min="4111" max="4111" width="12.6640625" style="47" customWidth="1"/>
    <col min="4112" max="4112" width="1.6640625" style="47" customWidth="1"/>
    <col min="4113" max="4113" width="22.88671875" style="47" customWidth="1"/>
    <col min="4114" max="4114" width="4.6640625" style="47" customWidth="1"/>
    <col min="4115" max="4128" width="0" style="47" hidden="1" customWidth="1"/>
    <col min="4129" max="4353" width="9.109375" style="47"/>
    <col min="4354" max="4354" width="0" style="47" hidden="1" customWidth="1"/>
    <col min="4355" max="4355" width="11.109375" style="47" customWidth="1"/>
    <col min="4356" max="4356" width="1.6640625" style="47" customWidth="1"/>
    <col min="4357" max="4357" width="7.109375" style="47" bestFit="1" customWidth="1"/>
    <col min="4358" max="4358" width="1.6640625" style="47" customWidth="1"/>
    <col min="4359" max="4359" width="12.6640625" style="47" customWidth="1"/>
    <col min="4360" max="4360" width="1.6640625" style="47" customWidth="1"/>
    <col min="4361" max="4361" width="20.6640625" style="47" customWidth="1"/>
    <col min="4362" max="4362" width="2.6640625" style="47" customWidth="1"/>
    <col min="4363" max="4363" width="10.5546875" style="47" customWidth="1"/>
    <col min="4364" max="4364" width="1.6640625" style="47" customWidth="1"/>
    <col min="4365" max="4365" width="10.5546875" style="47" customWidth="1"/>
    <col min="4366" max="4366" width="1.6640625" style="47" customWidth="1"/>
    <col min="4367" max="4367" width="12.6640625" style="47" customWidth="1"/>
    <col min="4368" max="4368" width="1.6640625" style="47" customWidth="1"/>
    <col min="4369" max="4369" width="22.88671875" style="47" customWidth="1"/>
    <col min="4370" max="4370" width="4.6640625" style="47" customWidth="1"/>
    <col min="4371" max="4384" width="0" style="47" hidden="1" customWidth="1"/>
    <col min="4385" max="4609" width="9.109375" style="47"/>
    <col min="4610" max="4610" width="0" style="47" hidden="1" customWidth="1"/>
    <col min="4611" max="4611" width="11.109375" style="47" customWidth="1"/>
    <col min="4612" max="4612" width="1.6640625" style="47" customWidth="1"/>
    <col min="4613" max="4613" width="7.109375" style="47" bestFit="1" customWidth="1"/>
    <col min="4614" max="4614" width="1.6640625" style="47" customWidth="1"/>
    <col min="4615" max="4615" width="12.6640625" style="47" customWidth="1"/>
    <col min="4616" max="4616" width="1.6640625" style="47" customWidth="1"/>
    <col min="4617" max="4617" width="20.6640625" style="47" customWidth="1"/>
    <col min="4618" max="4618" width="2.6640625" style="47" customWidth="1"/>
    <col min="4619" max="4619" width="10.5546875" style="47" customWidth="1"/>
    <col min="4620" max="4620" width="1.6640625" style="47" customWidth="1"/>
    <col min="4621" max="4621" width="10.5546875" style="47" customWidth="1"/>
    <col min="4622" max="4622" width="1.6640625" style="47" customWidth="1"/>
    <col min="4623" max="4623" width="12.6640625" style="47" customWidth="1"/>
    <col min="4624" max="4624" width="1.6640625" style="47" customWidth="1"/>
    <col min="4625" max="4625" width="22.88671875" style="47" customWidth="1"/>
    <col min="4626" max="4626" width="4.6640625" style="47" customWidth="1"/>
    <col min="4627" max="4640" width="0" style="47" hidden="1" customWidth="1"/>
    <col min="4641" max="4865" width="9.109375" style="47"/>
    <col min="4866" max="4866" width="0" style="47" hidden="1" customWidth="1"/>
    <col min="4867" max="4867" width="11.109375" style="47" customWidth="1"/>
    <col min="4868" max="4868" width="1.6640625" style="47" customWidth="1"/>
    <col min="4869" max="4869" width="7.109375" style="47" bestFit="1" customWidth="1"/>
    <col min="4870" max="4870" width="1.6640625" style="47" customWidth="1"/>
    <col min="4871" max="4871" width="12.6640625" style="47" customWidth="1"/>
    <col min="4872" max="4872" width="1.6640625" style="47" customWidth="1"/>
    <col min="4873" max="4873" width="20.6640625" style="47" customWidth="1"/>
    <col min="4874" max="4874" width="2.6640625" style="47" customWidth="1"/>
    <col min="4875" max="4875" width="10.5546875" style="47" customWidth="1"/>
    <col min="4876" max="4876" width="1.6640625" style="47" customWidth="1"/>
    <col min="4877" max="4877" width="10.5546875" style="47" customWidth="1"/>
    <col min="4878" max="4878" width="1.6640625" style="47" customWidth="1"/>
    <col min="4879" max="4879" width="12.6640625" style="47" customWidth="1"/>
    <col min="4880" max="4880" width="1.6640625" style="47" customWidth="1"/>
    <col min="4881" max="4881" width="22.88671875" style="47" customWidth="1"/>
    <col min="4882" max="4882" width="4.6640625" style="47" customWidth="1"/>
    <col min="4883" max="4896" width="0" style="47" hidden="1" customWidth="1"/>
    <col min="4897" max="5121" width="9.109375" style="47"/>
    <col min="5122" max="5122" width="0" style="47" hidden="1" customWidth="1"/>
    <col min="5123" max="5123" width="11.109375" style="47" customWidth="1"/>
    <col min="5124" max="5124" width="1.6640625" style="47" customWidth="1"/>
    <col min="5125" max="5125" width="7.109375" style="47" bestFit="1" customWidth="1"/>
    <col min="5126" max="5126" width="1.6640625" style="47" customWidth="1"/>
    <col min="5127" max="5127" width="12.6640625" style="47" customWidth="1"/>
    <col min="5128" max="5128" width="1.6640625" style="47" customWidth="1"/>
    <col min="5129" max="5129" width="20.6640625" style="47" customWidth="1"/>
    <col min="5130" max="5130" width="2.6640625" style="47" customWidth="1"/>
    <col min="5131" max="5131" width="10.5546875" style="47" customWidth="1"/>
    <col min="5132" max="5132" width="1.6640625" style="47" customWidth="1"/>
    <col min="5133" max="5133" width="10.5546875" style="47" customWidth="1"/>
    <col min="5134" max="5134" width="1.6640625" style="47" customWidth="1"/>
    <col min="5135" max="5135" width="12.6640625" style="47" customWidth="1"/>
    <col min="5136" max="5136" width="1.6640625" style="47" customWidth="1"/>
    <col min="5137" max="5137" width="22.88671875" style="47" customWidth="1"/>
    <col min="5138" max="5138" width="4.6640625" style="47" customWidth="1"/>
    <col min="5139" max="5152" width="0" style="47" hidden="1" customWidth="1"/>
    <col min="5153" max="5377" width="9.109375" style="47"/>
    <col min="5378" max="5378" width="0" style="47" hidden="1" customWidth="1"/>
    <col min="5379" max="5379" width="11.109375" style="47" customWidth="1"/>
    <col min="5380" max="5380" width="1.6640625" style="47" customWidth="1"/>
    <col min="5381" max="5381" width="7.109375" style="47" bestFit="1" customWidth="1"/>
    <col min="5382" max="5382" width="1.6640625" style="47" customWidth="1"/>
    <col min="5383" max="5383" width="12.6640625" style="47" customWidth="1"/>
    <col min="5384" max="5384" width="1.6640625" style="47" customWidth="1"/>
    <col min="5385" max="5385" width="20.6640625" style="47" customWidth="1"/>
    <col min="5386" max="5386" width="2.6640625" style="47" customWidth="1"/>
    <col min="5387" max="5387" width="10.5546875" style="47" customWidth="1"/>
    <col min="5388" max="5388" width="1.6640625" style="47" customWidth="1"/>
    <col min="5389" max="5389" width="10.5546875" style="47" customWidth="1"/>
    <col min="5390" max="5390" width="1.6640625" style="47" customWidth="1"/>
    <col min="5391" max="5391" width="12.6640625" style="47" customWidth="1"/>
    <col min="5392" max="5392" width="1.6640625" style="47" customWidth="1"/>
    <col min="5393" max="5393" width="22.88671875" style="47" customWidth="1"/>
    <col min="5394" max="5394" width="4.6640625" style="47" customWidth="1"/>
    <col min="5395" max="5408" width="0" style="47" hidden="1" customWidth="1"/>
    <col min="5409" max="5633" width="9.109375" style="47"/>
    <col min="5634" max="5634" width="0" style="47" hidden="1" customWidth="1"/>
    <col min="5635" max="5635" width="11.109375" style="47" customWidth="1"/>
    <col min="5636" max="5636" width="1.6640625" style="47" customWidth="1"/>
    <col min="5637" max="5637" width="7.109375" style="47" bestFit="1" customWidth="1"/>
    <col min="5638" max="5638" width="1.6640625" style="47" customWidth="1"/>
    <col min="5639" max="5639" width="12.6640625" style="47" customWidth="1"/>
    <col min="5640" max="5640" width="1.6640625" style="47" customWidth="1"/>
    <col min="5641" max="5641" width="20.6640625" style="47" customWidth="1"/>
    <col min="5642" max="5642" width="2.6640625" style="47" customWidth="1"/>
    <col min="5643" max="5643" width="10.5546875" style="47" customWidth="1"/>
    <col min="5644" max="5644" width="1.6640625" style="47" customWidth="1"/>
    <col min="5645" max="5645" width="10.5546875" style="47" customWidth="1"/>
    <col min="5646" max="5646" width="1.6640625" style="47" customWidth="1"/>
    <col min="5647" max="5647" width="12.6640625" style="47" customWidth="1"/>
    <col min="5648" max="5648" width="1.6640625" style="47" customWidth="1"/>
    <col min="5649" max="5649" width="22.88671875" style="47" customWidth="1"/>
    <col min="5650" max="5650" width="4.6640625" style="47" customWidth="1"/>
    <col min="5651" max="5664" width="0" style="47" hidden="1" customWidth="1"/>
    <col min="5665" max="5889" width="9.109375" style="47"/>
    <col min="5890" max="5890" width="0" style="47" hidden="1" customWidth="1"/>
    <col min="5891" max="5891" width="11.109375" style="47" customWidth="1"/>
    <col min="5892" max="5892" width="1.6640625" style="47" customWidth="1"/>
    <col min="5893" max="5893" width="7.109375" style="47" bestFit="1" customWidth="1"/>
    <col min="5894" max="5894" width="1.6640625" style="47" customWidth="1"/>
    <col min="5895" max="5895" width="12.6640625" style="47" customWidth="1"/>
    <col min="5896" max="5896" width="1.6640625" style="47" customWidth="1"/>
    <col min="5897" max="5897" width="20.6640625" style="47" customWidth="1"/>
    <col min="5898" max="5898" width="2.6640625" style="47" customWidth="1"/>
    <col min="5899" max="5899" width="10.5546875" style="47" customWidth="1"/>
    <col min="5900" max="5900" width="1.6640625" style="47" customWidth="1"/>
    <col min="5901" max="5901" width="10.5546875" style="47" customWidth="1"/>
    <col min="5902" max="5902" width="1.6640625" style="47" customWidth="1"/>
    <col min="5903" max="5903" width="12.6640625" style="47" customWidth="1"/>
    <col min="5904" max="5904" width="1.6640625" style="47" customWidth="1"/>
    <col min="5905" max="5905" width="22.88671875" style="47" customWidth="1"/>
    <col min="5906" max="5906" width="4.6640625" style="47" customWidth="1"/>
    <col min="5907" max="5920" width="0" style="47" hidden="1" customWidth="1"/>
    <col min="5921" max="6145" width="9.109375" style="47"/>
    <col min="6146" max="6146" width="0" style="47" hidden="1" customWidth="1"/>
    <col min="6147" max="6147" width="11.109375" style="47" customWidth="1"/>
    <col min="6148" max="6148" width="1.6640625" style="47" customWidth="1"/>
    <col min="6149" max="6149" width="7.109375" style="47" bestFit="1" customWidth="1"/>
    <col min="6150" max="6150" width="1.6640625" style="47" customWidth="1"/>
    <col min="6151" max="6151" width="12.6640625" style="47" customWidth="1"/>
    <col min="6152" max="6152" width="1.6640625" style="47" customWidth="1"/>
    <col min="6153" max="6153" width="20.6640625" style="47" customWidth="1"/>
    <col min="6154" max="6154" width="2.6640625" style="47" customWidth="1"/>
    <col min="6155" max="6155" width="10.5546875" style="47" customWidth="1"/>
    <col min="6156" max="6156" width="1.6640625" style="47" customWidth="1"/>
    <col min="6157" max="6157" width="10.5546875" style="47" customWidth="1"/>
    <col min="6158" max="6158" width="1.6640625" style="47" customWidth="1"/>
    <col min="6159" max="6159" width="12.6640625" style="47" customWidth="1"/>
    <col min="6160" max="6160" width="1.6640625" style="47" customWidth="1"/>
    <col min="6161" max="6161" width="22.88671875" style="47" customWidth="1"/>
    <col min="6162" max="6162" width="4.6640625" style="47" customWidth="1"/>
    <col min="6163" max="6176" width="0" style="47" hidden="1" customWidth="1"/>
    <col min="6177" max="6401" width="9.109375" style="47"/>
    <col min="6402" max="6402" width="0" style="47" hidden="1" customWidth="1"/>
    <col min="6403" max="6403" width="11.109375" style="47" customWidth="1"/>
    <col min="6404" max="6404" width="1.6640625" style="47" customWidth="1"/>
    <col min="6405" max="6405" width="7.109375" style="47" bestFit="1" customWidth="1"/>
    <col min="6406" max="6406" width="1.6640625" style="47" customWidth="1"/>
    <col min="6407" max="6407" width="12.6640625" style="47" customWidth="1"/>
    <col min="6408" max="6408" width="1.6640625" style="47" customWidth="1"/>
    <col min="6409" max="6409" width="20.6640625" style="47" customWidth="1"/>
    <col min="6410" max="6410" width="2.6640625" style="47" customWidth="1"/>
    <col min="6411" max="6411" width="10.5546875" style="47" customWidth="1"/>
    <col min="6412" max="6412" width="1.6640625" style="47" customWidth="1"/>
    <col min="6413" max="6413" width="10.5546875" style="47" customWidth="1"/>
    <col min="6414" max="6414" width="1.6640625" style="47" customWidth="1"/>
    <col min="6415" max="6415" width="12.6640625" style="47" customWidth="1"/>
    <col min="6416" max="6416" width="1.6640625" style="47" customWidth="1"/>
    <col min="6417" max="6417" width="22.88671875" style="47" customWidth="1"/>
    <col min="6418" max="6418" width="4.6640625" style="47" customWidth="1"/>
    <col min="6419" max="6432" width="0" style="47" hidden="1" customWidth="1"/>
    <col min="6433" max="6657" width="9.109375" style="47"/>
    <col min="6658" max="6658" width="0" style="47" hidden="1" customWidth="1"/>
    <col min="6659" max="6659" width="11.109375" style="47" customWidth="1"/>
    <col min="6660" max="6660" width="1.6640625" style="47" customWidth="1"/>
    <col min="6661" max="6661" width="7.109375" style="47" bestFit="1" customWidth="1"/>
    <col min="6662" max="6662" width="1.6640625" style="47" customWidth="1"/>
    <col min="6663" max="6663" width="12.6640625" style="47" customWidth="1"/>
    <col min="6664" max="6664" width="1.6640625" style="47" customWidth="1"/>
    <col min="6665" max="6665" width="20.6640625" style="47" customWidth="1"/>
    <col min="6666" max="6666" width="2.6640625" style="47" customWidth="1"/>
    <col min="6667" max="6667" width="10.5546875" style="47" customWidth="1"/>
    <col min="6668" max="6668" width="1.6640625" style="47" customWidth="1"/>
    <col min="6669" max="6669" width="10.5546875" style="47" customWidth="1"/>
    <col min="6670" max="6670" width="1.6640625" style="47" customWidth="1"/>
    <col min="6671" max="6671" width="12.6640625" style="47" customWidth="1"/>
    <col min="6672" max="6672" width="1.6640625" style="47" customWidth="1"/>
    <col min="6673" max="6673" width="22.88671875" style="47" customWidth="1"/>
    <col min="6674" max="6674" width="4.6640625" style="47" customWidth="1"/>
    <col min="6675" max="6688" width="0" style="47" hidden="1" customWidth="1"/>
    <col min="6689" max="6913" width="9.109375" style="47"/>
    <col min="6914" max="6914" width="0" style="47" hidden="1" customWidth="1"/>
    <col min="6915" max="6915" width="11.109375" style="47" customWidth="1"/>
    <col min="6916" max="6916" width="1.6640625" style="47" customWidth="1"/>
    <col min="6917" max="6917" width="7.109375" style="47" bestFit="1" customWidth="1"/>
    <col min="6918" max="6918" width="1.6640625" style="47" customWidth="1"/>
    <col min="6919" max="6919" width="12.6640625" style="47" customWidth="1"/>
    <col min="6920" max="6920" width="1.6640625" style="47" customWidth="1"/>
    <col min="6921" max="6921" width="20.6640625" style="47" customWidth="1"/>
    <col min="6922" max="6922" width="2.6640625" style="47" customWidth="1"/>
    <col min="6923" max="6923" width="10.5546875" style="47" customWidth="1"/>
    <col min="6924" max="6924" width="1.6640625" style="47" customWidth="1"/>
    <col min="6925" max="6925" width="10.5546875" style="47" customWidth="1"/>
    <col min="6926" max="6926" width="1.6640625" style="47" customWidth="1"/>
    <col min="6927" max="6927" width="12.6640625" style="47" customWidth="1"/>
    <col min="6928" max="6928" width="1.6640625" style="47" customWidth="1"/>
    <col min="6929" max="6929" width="22.88671875" style="47" customWidth="1"/>
    <col min="6930" max="6930" width="4.6640625" style="47" customWidth="1"/>
    <col min="6931" max="6944" width="0" style="47" hidden="1" customWidth="1"/>
    <col min="6945" max="7169" width="9.109375" style="47"/>
    <col min="7170" max="7170" width="0" style="47" hidden="1" customWidth="1"/>
    <col min="7171" max="7171" width="11.109375" style="47" customWidth="1"/>
    <col min="7172" max="7172" width="1.6640625" style="47" customWidth="1"/>
    <col min="7173" max="7173" width="7.109375" style="47" bestFit="1" customWidth="1"/>
    <col min="7174" max="7174" width="1.6640625" style="47" customWidth="1"/>
    <col min="7175" max="7175" width="12.6640625" style="47" customWidth="1"/>
    <col min="7176" max="7176" width="1.6640625" style="47" customWidth="1"/>
    <col min="7177" max="7177" width="20.6640625" style="47" customWidth="1"/>
    <col min="7178" max="7178" width="2.6640625" style="47" customWidth="1"/>
    <col min="7179" max="7179" width="10.5546875" style="47" customWidth="1"/>
    <col min="7180" max="7180" width="1.6640625" style="47" customWidth="1"/>
    <col min="7181" max="7181" width="10.5546875" style="47" customWidth="1"/>
    <col min="7182" max="7182" width="1.6640625" style="47" customWidth="1"/>
    <col min="7183" max="7183" width="12.6640625" style="47" customWidth="1"/>
    <col min="7184" max="7184" width="1.6640625" style="47" customWidth="1"/>
    <col min="7185" max="7185" width="22.88671875" style="47" customWidth="1"/>
    <col min="7186" max="7186" width="4.6640625" style="47" customWidth="1"/>
    <col min="7187" max="7200" width="0" style="47" hidden="1" customWidth="1"/>
    <col min="7201" max="7425" width="9.109375" style="47"/>
    <col min="7426" max="7426" width="0" style="47" hidden="1" customWidth="1"/>
    <col min="7427" max="7427" width="11.109375" style="47" customWidth="1"/>
    <col min="7428" max="7428" width="1.6640625" style="47" customWidth="1"/>
    <col min="7429" max="7429" width="7.109375" style="47" bestFit="1" customWidth="1"/>
    <col min="7430" max="7430" width="1.6640625" style="47" customWidth="1"/>
    <col min="7431" max="7431" width="12.6640625" style="47" customWidth="1"/>
    <col min="7432" max="7432" width="1.6640625" style="47" customWidth="1"/>
    <col min="7433" max="7433" width="20.6640625" style="47" customWidth="1"/>
    <col min="7434" max="7434" width="2.6640625" style="47" customWidth="1"/>
    <col min="7435" max="7435" width="10.5546875" style="47" customWidth="1"/>
    <col min="7436" max="7436" width="1.6640625" style="47" customWidth="1"/>
    <col min="7437" max="7437" width="10.5546875" style="47" customWidth="1"/>
    <col min="7438" max="7438" width="1.6640625" style="47" customWidth="1"/>
    <col min="7439" max="7439" width="12.6640625" style="47" customWidth="1"/>
    <col min="7440" max="7440" width="1.6640625" style="47" customWidth="1"/>
    <col min="7441" max="7441" width="22.88671875" style="47" customWidth="1"/>
    <col min="7442" max="7442" width="4.6640625" style="47" customWidth="1"/>
    <col min="7443" max="7456" width="0" style="47" hidden="1" customWidth="1"/>
    <col min="7457" max="7681" width="9.109375" style="47"/>
    <col min="7682" max="7682" width="0" style="47" hidden="1" customWidth="1"/>
    <col min="7683" max="7683" width="11.109375" style="47" customWidth="1"/>
    <col min="7684" max="7684" width="1.6640625" style="47" customWidth="1"/>
    <col min="7685" max="7685" width="7.109375" style="47" bestFit="1" customWidth="1"/>
    <col min="7686" max="7686" width="1.6640625" style="47" customWidth="1"/>
    <col min="7687" max="7687" width="12.6640625" style="47" customWidth="1"/>
    <col min="7688" max="7688" width="1.6640625" style="47" customWidth="1"/>
    <col min="7689" max="7689" width="20.6640625" style="47" customWidth="1"/>
    <col min="7690" max="7690" width="2.6640625" style="47" customWidth="1"/>
    <col min="7691" max="7691" width="10.5546875" style="47" customWidth="1"/>
    <col min="7692" max="7692" width="1.6640625" style="47" customWidth="1"/>
    <col min="7693" max="7693" width="10.5546875" style="47" customWidth="1"/>
    <col min="7694" max="7694" width="1.6640625" style="47" customWidth="1"/>
    <col min="7695" max="7695" width="12.6640625" style="47" customWidth="1"/>
    <col min="7696" max="7696" width="1.6640625" style="47" customWidth="1"/>
    <col min="7697" max="7697" width="22.88671875" style="47" customWidth="1"/>
    <col min="7698" max="7698" width="4.6640625" style="47" customWidth="1"/>
    <col min="7699" max="7712" width="0" style="47" hidden="1" customWidth="1"/>
    <col min="7713" max="7937" width="9.109375" style="47"/>
    <col min="7938" max="7938" width="0" style="47" hidden="1" customWidth="1"/>
    <col min="7939" max="7939" width="11.109375" style="47" customWidth="1"/>
    <col min="7940" max="7940" width="1.6640625" style="47" customWidth="1"/>
    <col min="7941" max="7941" width="7.109375" style="47" bestFit="1" customWidth="1"/>
    <col min="7942" max="7942" width="1.6640625" style="47" customWidth="1"/>
    <col min="7943" max="7943" width="12.6640625" style="47" customWidth="1"/>
    <col min="7944" max="7944" width="1.6640625" style="47" customWidth="1"/>
    <col min="7945" max="7945" width="20.6640625" style="47" customWidth="1"/>
    <col min="7946" max="7946" width="2.6640625" style="47" customWidth="1"/>
    <col min="7947" max="7947" width="10.5546875" style="47" customWidth="1"/>
    <col min="7948" max="7948" width="1.6640625" style="47" customWidth="1"/>
    <col min="7949" max="7949" width="10.5546875" style="47" customWidth="1"/>
    <col min="7950" max="7950" width="1.6640625" style="47" customWidth="1"/>
    <col min="7951" max="7951" width="12.6640625" style="47" customWidth="1"/>
    <col min="7952" max="7952" width="1.6640625" style="47" customWidth="1"/>
    <col min="7953" max="7953" width="22.88671875" style="47" customWidth="1"/>
    <col min="7954" max="7954" width="4.6640625" style="47" customWidth="1"/>
    <col min="7955" max="7968" width="0" style="47" hidden="1" customWidth="1"/>
    <col min="7969" max="8193" width="9.109375" style="47"/>
    <col min="8194" max="8194" width="0" style="47" hidden="1" customWidth="1"/>
    <col min="8195" max="8195" width="11.109375" style="47" customWidth="1"/>
    <col min="8196" max="8196" width="1.6640625" style="47" customWidth="1"/>
    <col min="8197" max="8197" width="7.109375" style="47" bestFit="1" customWidth="1"/>
    <col min="8198" max="8198" width="1.6640625" style="47" customWidth="1"/>
    <col min="8199" max="8199" width="12.6640625" style="47" customWidth="1"/>
    <col min="8200" max="8200" width="1.6640625" style="47" customWidth="1"/>
    <col min="8201" max="8201" width="20.6640625" style="47" customWidth="1"/>
    <col min="8202" max="8202" width="2.6640625" style="47" customWidth="1"/>
    <col min="8203" max="8203" width="10.5546875" style="47" customWidth="1"/>
    <col min="8204" max="8204" width="1.6640625" style="47" customWidth="1"/>
    <col min="8205" max="8205" width="10.5546875" style="47" customWidth="1"/>
    <col min="8206" max="8206" width="1.6640625" style="47" customWidth="1"/>
    <col min="8207" max="8207" width="12.6640625" style="47" customWidth="1"/>
    <col min="8208" max="8208" width="1.6640625" style="47" customWidth="1"/>
    <col min="8209" max="8209" width="22.88671875" style="47" customWidth="1"/>
    <col min="8210" max="8210" width="4.6640625" style="47" customWidth="1"/>
    <col min="8211" max="8224" width="0" style="47" hidden="1" customWidth="1"/>
    <col min="8225" max="8449" width="9.109375" style="47"/>
    <col min="8450" max="8450" width="0" style="47" hidden="1" customWidth="1"/>
    <col min="8451" max="8451" width="11.109375" style="47" customWidth="1"/>
    <col min="8452" max="8452" width="1.6640625" style="47" customWidth="1"/>
    <col min="8453" max="8453" width="7.109375" style="47" bestFit="1" customWidth="1"/>
    <col min="8454" max="8454" width="1.6640625" style="47" customWidth="1"/>
    <col min="8455" max="8455" width="12.6640625" style="47" customWidth="1"/>
    <col min="8456" max="8456" width="1.6640625" style="47" customWidth="1"/>
    <col min="8457" max="8457" width="20.6640625" style="47" customWidth="1"/>
    <col min="8458" max="8458" width="2.6640625" style="47" customWidth="1"/>
    <col min="8459" max="8459" width="10.5546875" style="47" customWidth="1"/>
    <col min="8460" max="8460" width="1.6640625" style="47" customWidth="1"/>
    <col min="8461" max="8461" width="10.5546875" style="47" customWidth="1"/>
    <col min="8462" max="8462" width="1.6640625" style="47" customWidth="1"/>
    <col min="8463" max="8463" width="12.6640625" style="47" customWidth="1"/>
    <col min="8464" max="8464" width="1.6640625" style="47" customWidth="1"/>
    <col min="8465" max="8465" width="22.88671875" style="47" customWidth="1"/>
    <col min="8466" max="8466" width="4.6640625" style="47" customWidth="1"/>
    <col min="8467" max="8480" width="0" style="47" hidden="1" customWidth="1"/>
    <col min="8481" max="8705" width="9.109375" style="47"/>
    <col min="8706" max="8706" width="0" style="47" hidden="1" customWidth="1"/>
    <col min="8707" max="8707" width="11.109375" style="47" customWidth="1"/>
    <col min="8708" max="8708" width="1.6640625" style="47" customWidth="1"/>
    <col min="8709" max="8709" width="7.109375" style="47" bestFit="1" customWidth="1"/>
    <col min="8710" max="8710" width="1.6640625" style="47" customWidth="1"/>
    <col min="8711" max="8711" width="12.6640625" style="47" customWidth="1"/>
    <col min="8712" max="8712" width="1.6640625" style="47" customWidth="1"/>
    <col min="8713" max="8713" width="20.6640625" style="47" customWidth="1"/>
    <col min="8714" max="8714" width="2.6640625" style="47" customWidth="1"/>
    <col min="8715" max="8715" width="10.5546875" style="47" customWidth="1"/>
    <col min="8716" max="8716" width="1.6640625" style="47" customWidth="1"/>
    <col min="8717" max="8717" width="10.5546875" style="47" customWidth="1"/>
    <col min="8718" max="8718" width="1.6640625" style="47" customWidth="1"/>
    <col min="8719" max="8719" width="12.6640625" style="47" customWidth="1"/>
    <col min="8720" max="8720" width="1.6640625" style="47" customWidth="1"/>
    <col min="8721" max="8721" width="22.88671875" style="47" customWidth="1"/>
    <col min="8722" max="8722" width="4.6640625" style="47" customWidth="1"/>
    <col min="8723" max="8736" width="0" style="47" hidden="1" customWidth="1"/>
    <col min="8737" max="8961" width="9.109375" style="47"/>
    <col min="8962" max="8962" width="0" style="47" hidden="1" customWidth="1"/>
    <col min="8963" max="8963" width="11.109375" style="47" customWidth="1"/>
    <col min="8964" max="8964" width="1.6640625" style="47" customWidth="1"/>
    <col min="8965" max="8965" width="7.109375" style="47" bestFit="1" customWidth="1"/>
    <col min="8966" max="8966" width="1.6640625" style="47" customWidth="1"/>
    <col min="8967" max="8967" width="12.6640625" style="47" customWidth="1"/>
    <col min="8968" max="8968" width="1.6640625" style="47" customWidth="1"/>
    <col min="8969" max="8969" width="20.6640625" style="47" customWidth="1"/>
    <col min="8970" max="8970" width="2.6640625" style="47" customWidth="1"/>
    <col min="8971" max="8971" width="10.5546875" style="47" customWidth="1"/>
    <col min="8972" max="8972" width="1.6640625" style="47" customWidth="1"/>
    <col min="8973" max="8973" width="10.5546875" style="47" customWidth="1"/>
    <col min="8974" max="8974" width="1.6640625" style="47" customWidth="1"/>
    <col min="8975" max="8975" width="12.6640625" style="47" customWidth="1"/>
    <col min="8976" max="8976" width="1.6640625" style="47" customWidth="1"/>
    <col min="8977" max="8977" width="22.88671875" style="47" customWidth="1"/>
    <col min="8978" max="8978" width="4.6640625" style="47" customWidth="1"/>
    <col min="8979" max="8992" width="0" style="47" hidden="1" customWidth="1"/>
    <col min="8993" max="9217" width="9.109375" style="47"/>
    <col min="9218" max="9218" width="0" style="47" hidden="1" customWidth="1"/>
    <col min="9219" max="9219" width="11.109375" style="47" customWidth="1"/>
    <col min="9220" max="9220" width="1.6640625" style="47" customWidth="1"/>
    <col min="9221" max="9221" width="7.109375" style="47" bestFit="1" customWidth="1"/>
    <col min="9222" max="9222" width="1.6640625" style="47" customWidth="1"/>
    <col min="9223" max="9223" width="12.6640625" style="47" customWidth="1"/>
    <col min="9224" max="9224" width="1.6640625" style="47" customWidth="1"/>
    <col min="9225" max="9225" width="20.6640625" style="47" customWidth="1"/>
    <col min="9226" max="9226" width="2.6640625" style="47" customWidth="1"/>
    <col min="9227" max="9227" width="10.5546875" style="47" customWidth="1"/>
    <col min="9228" max="9228" width="1.6640625" style="47" customWidth="1"/>
    <col min="9229" max="9229" width="10.5546875" style="47" customWidth="1"/>
    <col min="9230" max="9230" width="1.6640625" style="47" customWidth="1"/>
    <col min="9231" max="9231" width="12.6640625" style="47" customWidth="1"/>
    <col min="9232" max="9232" width="1.6640625" style="47" customWidth="1"/>
    <col min="9233" max="9233" width="22.88671875" style="47" customWidth="1"/>
    <col min="9234" max="9234" width="4.6640625" style="47" customWidth="1"/>
    <col min="9235" max="9248" width="0" style="47" hidden="1" customWidth="1"/>
    <col min="9249" max="9473" width="9.109375" style="47"/>
    <col min="9474" max="9474" width="0" style="47" hidden="1" customWidth="1"/>
    <col min="9475" max="9475" width="11.109375" style="47" customWidth="1"/>
    <col min="9476" max="9476" width="1.6640625" style="47" customWidth="1"/>
    <col min="9477" max="9477" width="7.109375" style="47" bestFit="1" customWidth="1"/>
    <col min="9478" max="9478" width="1.6640625" style="47" customWidth="1"/>
    <col min="9479" max="9479" width="12.6640625" style="47" customWidth="1"/>
    <col min="9480" max="9480" width="1.6640625" style="47" customWidth="1"/>
    <col min="9481" max="9481" width="20.6640625" style="47" customWidth="1"/>
    <col min="9482" max="9482" width="2.6640625" style="47" customWidth="1"/>
    <col min="9483" max="9483" width="10.5546875" style="47" customWidth="1"/>
    <col min="9484" max="9484" width="1.6640625" style="47" customWidth="1"/>
    <col min="9485" max="9485" width="10.5546875" style="47" customWidth="1"/>
    <col min="9486" max="9486" width="1.6640625" style="47" customWidth="1"/>
    <col min="9487" max="9487" width="12.6640625" style="47" customWidth="1"/>
    <col min="9488" max="9488" width="1.6640625" style="47" customWidth="1"/>
    <col min="9489" max="9489" width="22.88671875" style="47" customWidth="1"/>
    <col min="9490" max="9490" width="4.6640625" style="47" customWidth="1"/>
    <col min="9491" max="9504" width="0" style="47" hidden="1" customWidth="1"/>
    <col min="9505" max="9729" width="9.109375" style="47"/>
    <col min="9730" max="9730" width="0" style="47" hidden="1" customWidth="1"/>
    <col min="9731" max="9731" width="11.109375" style="47" customWidth="1"/>
    <col min="9732" max="9732" width="1.6640625" style="47" customWidth="1"/>
    <col min="9733" max="9733" width="7.109375" style="47" bestFit="1" customWidth="1"/>
    <col min="9734" max="9734" width="1.6640625" style="47" customWidth="1"/>
    <col min="9735" max="9735" width="12.6640625" style="47" customWidth="1"/>
    <col min="9736" max="9736" width="1.6640625" style="47" customWidth="1"/>
    <col min="9737" max="9737" width="20.6640625" style="47" customWidth="1"/>
    <col min="9738" max="9738" width="2.6640625" style="47" customWidth="1"/>
    <col min="9739" max="9739" width="10.5546875" style="47" customWidth="1"/>
    <col min="9740" max="9740" width="1.6640625" style="47" customWidth="1"/>
    <col min="9741" max="9741" width="10.5546875" style="47" customWidth="1"/>
    <col min="9742" max="9742" width="1.6640625" style="47" customWidth="1"/>
    <col min="9743" max="9743" width="12.6640625" style="47" customWidth="1"/>
    <col min="9744" max="9744" width="1.6640625" style="47" customWidth="1"/>
    <col min="9745" max="9745" width="22.88671875" style="47" customWidth="1"/>
    <col min="9746" max="9746" width="4.6640625" style="47" customWidth="1"/>
    <col min="9747" max="9760" width="0" style="47" hidden="1" customWidth="1"/>
    <col min="9761" max="9985" width="9.109375" style="47"/>
    <col min="9986" max="9986" width="0" style="47" hidden="1" customWidth="1"/>
    <col min="9987" max="9987" width="11.109375" style="47" customWidth="1"/>
    <col min="9988" max="9988" width="1.6640625" style="47" customWidth="1"/>
    <col min="9989" max="9989" width="7.109375" style="47" bestFit="1" customWidth="1"/>
    <col min="9990" max="9990" width="1.6640625" style="47" customWidth="1"/>
    <col min="9991" max="9991" width="12.6640625" style="47" customWidth="1"/>
    <col min="9992" max="9992" width="1.6640625" style="47" customWidth="1"/>
    <col min="9993" max="9993" width="20.6640625" style="47" customWidth="1"/>
    <col min="9994" max="9994" width="2.6640625" style="47" customWidth="1"/>
    <col min="9995" max="9995" width="10.5546875" style="47" customWidth="1"/>
    <col min="9996" max="9996" width="1.6640625" style="47" customWidth="1"/>
    <col min="9997" max="9997" width="10.5546875" style="47" customWidth="1"/>
    <col min="9998" max="9998" width="1.6640625" style="47" customWidth="1"/>
    <col min="9999" max="9999" width="12.6640625" style="47" customWidth="1"/>
    <col min="10000" max="10000" width="1.6640625" style="47" customWidth="1"/>
    <col min="10001" max="10001" width="22.88671875" style="47" customWidth="1"/>
    <col min="10002" max="10002" width="4.6640625" style="47" customWidth="1"/>
    <col min="10003" max="10016" width="0" style="47" hidden="1" customWidth="1"/>
    <col min="10017" max="10241" width="9.109375" style="47"/>
    <col min="10242" max="10242" width="0" style="47" hidden="1" customWidth="1"/>
    <col min="10243" max="10243" width="11.109375" style="47" customWidth="1"/>
    <col min="10244" max="10244" width="1.6640625" style="47" customWidth="1"/>
    <col min="10245" max="10245" width="7.109375" style="47" bestFit="1" customWidth="1"/>
    <col min="10246" max="10246" width="1.6640625" style="47" customWidth="1"/>
    <col min="10247" max="10247" width="12.6640625" style="47" customWidth="1"/>
    <col min="10248" max="10248" width="1.6640625" style="47" customWidth="1"/>
    <col min="10249" max="10249" width="20.6640625" style="47" customWidth="1"/>
    <col min="10250" max="10250" width="2.6640625" style="47" customWidth="1"/>
    <col min="10251" max="10251" width="10.5546875" style="47" customWidth="1"/>
    <col min="10252" max="10252" width="1.6640625" style="47" customWidth="1"/>
    <col min="10253" max="10253" width="10.5546875" style="47" customWidth="1"/>
    <col min="10254" max="10254" width="1.6640625" style="47" customWidth="1"/>
    <col min="10255" max="10255" width="12.6640625" style="47" customWidth="1"/>
    <col min="10256" max="10256" width="1.6640625" style="47" customWidth="1"/>
    <col min="10257" max="10257" width="22.88671875" style="47" customWidth="1"/>
    <col min="10258" max="10258" width="4.6640625" style="47" customWidth="1"/>
    <col min="10259" max="10272" width="0" style="47" hidden="1" customWidth="1"/>
    <col min="10273" max="10497" width="9.109375" style="47"/>
    <col min="10498" max="10498" width="0" style="47" hidden="1" customWidth="1"/>
    <col min="10499" max="10499" width="11.109375" style="47" customWidth="1"/>
    <col min="10500" max="10500" width="1.6640625" style="47" customWidth="1"/>
    <col min="10501" max="10501" width="7.109375" style="47" bestFit="1" customWidth="1"/>
    <col min="10502" max="10502" width="1.6640625" style="47" customWidth="1"/>
    <col min="10503" max="10503" width="12.6640625" style="47" customWidth="1"/>
    <col min="10504" max="10504" width="1.6640625" style="47" customWidth="1"/>
    <col min="10505" max="10505" width="20.6640625" style="47" customWidth="1"/>
    <col min="10506" max="10506" width="2.6640625" style="47" customWidth="1"/>
    <col min="10507" max="10507" width="10.5546875" style="47" customWidth="1"/>
    <col min="10508" max="10508" width="1.6640625" style="47" customWidth="1"/>
    <col min="10509" max="10509" width="10.5546875" style="47" customWidth="1"/>
    <col min="10510" max="10510" width="1.6640625" style="47" customWidth="1"/>
    <col min="10511" max="10511" width="12.6640625" style="47" customWidth="1"/>
    <col min="10512" max="10512" width="1.6640625" style="47" customWidth="1"/>
    <col min="10513" max="10513" width="22.88671875" style="47" customWidth="1"/>
    <col min="10514" max="10514" width="4.6640625" style="47" customWidth="1"/>
    <col min="10515" max="10528" width="0" style="47" hidden="1" customWidth="1"/>
    <col min="10529" max="10753" width="9.109375" style="47"/>
    <col min="10754" max="10754" width="0" style="47" hidden="1" customWidth="1"/>
    <col min="10755" max="10755" width="11.109375" style="47" customWidth="1"/>
    <col min="10756" max="10756" width="1.6640625" style="47" customWidth="1"/>
    <col min="10757" max="10757" width="7.109375" style="47" bestFit="1" customWidth="1"/>
    <col min="10758" max="10758" width="1.6640625" style="47" customWidth="1"/>
    <col min="10759" max="10759" width="12.6640625" style="47" customWidth="1"/>
    <col min="10760" max="10760" width="1.6640625" style="47" customWidth="1"/>
    <col min="10761" max="10761" width="20.6640625" style="47" customWidth="1"/>
    <col min="10762" max="10762" width="2.6640625" style="47" customWidth="1"/>
    <col min="10763" max="10763" width="10.5546875" style="47" customWidth="1"/>
    <col min="10764" max="10764" width="1.6640625" style="47" customWidth="1"/>
    <col min="10765" max="10765" width="10.5546875" style="47" customWidth="1"/>
    <col min="10766" max="10766" width="1.6640625" style="47" customWidth="1"/>
    <col min="10767" max="10767" width="12.6640625" style="47" customWidth="1"/>
    <col min="10768" max="10768" width="1.6640625" style="47" customWidth="1"/>
    <col min="10769" max="10769" width="22.88671875" style="47" customWidth="1"/>
    <col min="10770" max="10770" width="4.6640625" style="47" customWidth="1"/>
    <col min="10771" max="10784" width="0" style="47" hidden="1" customWidth="1"/>
    <col min="10785" max="11009" width="9.109375" style="47"/>
    <col min="11010" max="11010" width="0" style="47" hidden="1" customWidth="1"/>
    <col min="11011" max="11011" width="11.109375" style="47" customWidth="1"/>
    <col min="11012" max="11012" width="1.6640625" style="47" customWidth="1"/>
    <col min="11013" max="11013" width="7.109375" style="47" bestFit="1" customWidth="1"/>
    <col min="11014" max="11014" width="1.6640625" style="47" customWidth="1"/>
    <col min="11015" max="11015" width="12.6640625" style="47" customWidth="1"/>
    <col min="11016" max="11016" width="1.6640625" style="47" customWidth="1"/>
    <col min="11017" max="11017" width="20.6640625" style="47" customWidth="1"/>
    <col min="11018" max="11018" width="2.6640625" style="47" customWidth="1"/>
    <col min="11019" max="11019" width="10.5546875" style="47" customWidth="1"/>
    <col min="11020" max="11020" width="1.6640625" style="47" customWidth="1"/>
    <col min="11021" max="11021" width="10.5546875" style="47" customWidth="1"/>
    <col min="11022" max="11022" width="1.6640625" style="47" customWidth="1"/>
    <col min="11023" max="11023" width="12.6640625" style="47" customWidth="1"/>
    <col min="11024" max="11024" width="1.6640625" style="47" customWidth="1"/>
    <col min="11025" max="11025" width="22.88671875" style="47" customWidth="1"/>
    <col min="11026" max="11026" width="4.6640625" style="47" customWidth="1"/>
    <col min="11027" max="11040" width="0" style="47" hidden="1" customWidth="1"/>
    <col min="11041" max="11265" width="9.109375" style="47"/>
    <col min="11266" max="11266" width="0" style="47" hidden="1" customWidth="1"/>
    <col min="11267" max="11267" width="11.109375" style="47" customWidth="1"/>
    <col min="11268" max="11268" width="1.6640625" style="47" customWidth="1"/>
    <col min="11269" max="11269" width="7.109375" style="47" bestFit="1" customWidth="1"/>
    <col min="11270" max="11270" width="1.6640625" style="47" customWidth="1"/>
    <col min="11271" max="11271" width="12.6640625" style="47" customWidth="1"/>
    <col min="11272" max="11272" width="1.6640625" style="47" customWidth="1"/>
    <col min="11273" max="11273" width="20.6640625" style="47" customWidth="1"/>
    <col min="11274" max="11274" width="2.6640625" style="47" customWidth="1"/>
    <col min="11275" max="11275" width="10.5546875" style="47" customWidth="1"/>
    <col min="11276" max="11276" width="1.6640625" style="47" customWidth="1"/>
    <col min="11277" max="11277" width="10.5546875" style="47" customWidth="1"/>
    <col min="11278" max="11278" width="1.6640625" style="47" customWidth="1"/>
    <col min="11279" max="11279" width="12.6640625" style="47" customWidth="1"/>
    <col min="11280" max="11280" width="1.6640625" style="47" customWidth="1"/>
    <col min="11281" max="11281" width="22.88671875" style="47" customWidth="1"/>
    <col min="11282" max="11282" width="4.6640625" style="47" customWidth="1"/>
    <col min="11283" max="11296" width="0" style="47" hidden="1" customWidth="1"/>
    <col min="11297" max="11521" width="9.109375" style="47"/>
    <col min="11522" max="11522" width="0" style="47" hidden="1" customWidth="1"/>
    <col min="11523" max="11523" width="11.109375" style="47" customWidth="1"/>
    <col min="11524" max="11524" width="1.6640625" style="47" customWidth="1"/>
    <col min="11525" max="11525" width="7.109375" style="47" bestFit="1" customWidth="1"/>
    <col min="11526" max="11526" width="1.6640625" style="47" customWidth="1"/>
    <col min="11527" max="11527" width="12.6640625" style="47" customWidth="1"/>
    <col min="11528" max="11528" width="1.6640625" style="47" customWidth="1"/>
    <col min="11529" max="11529" width="20.6640625" style="47" customWidth="1"/>
    <col min="11530" max="11530" width="2.6640625" style="47" customWidth="1"/>
    <col min="11531" max="11531" width="10.5546875" style="47" customWidth="1"/>
    <col min="11532" max="11532" width="1.6640625" style="47" customWidth="1"/>
    <col min="11533" max="11533" width="10.5546875" style="47" customWidth="1"/>
    <col min="11534" max="11534" width="1.6640625" style="47" customWidth="1"/>
    <col min="11535" max="11535" width="12.6640625" style="47" customWidth="1"/>
    <col min="11536" max="11536" width="1.6640625" style="47" customWidth="1"/>
    <col min="11537" max="11537" width="22.88671875" style="47" customWidth="1"/>
    <col min="11538" max="11538" width="4.6640625" style="47" customWidth="1"/>
    <col min="11539" max="11552" width="0" style="47" hidden="1" customWidth="1"/>
    <col min="11553" max="11777" width="9.109375" style="47"/>
    <col min="11778" max="11778" width="0" style="47" hidden="1" customWidth="1"/>
    <col min="11779" max="11779" width="11.109375" style="47" customWidth="1"/>
    <col min="11780" max="11780" width="1.6640625" style="47" customWidth="1"/>
    <col min="11781" max="11781" width="7.109375" style="47" bestFit="1" customWidth="1"/>
    <col min="11782" max="11782" width="1.6640625" style="47" customWidth="1"/>
    <col min="11783" max="11783" width="12.6640625" style="47" customWidth="1"/>
    <col min="11784" max="11784" width="1.6640625" style="47" customWidth="1"/>
    <col min="11785" max="11785" width="20.6640625" style="47" customWidth="1"/>
    <col min="11786" max="11786" width="2.6640625" style="47" customWidth="1"/>
    <col min="11787" max="11787" width="10.5546875" style="47" customWidth="1"/>
    <col min="11788" max="11788" width="1.6640625" style="47" customWidth="1"/>
    <col min="11789" max="11789" width="10.5546875" style="47" customWidth="1"/>
    <col min="11790" max="11790" width="1.6640625" style="47" customWidth="1"/>
    <col min="11791" max="11791" width="12.6640625" style="47" customWidth="1"/>
    <col min="11792" max="11792" width="1.6640625" style="47" customWidth="1"/>
    <col min="11793" max="11793" width="22.88671875" style="47" customWidth="1"/>
    <col min="11794" max="11794" width="4.6640625" style="47" customWidth="1"/>
    <col min="11795" max="11808" width="0" style="47" hidden="1" customWidth="1"/>
    <col min="11809" max="12033" width="9.109375" style="47"/>
    <col min="12034" max="12034" width="0" style="47" hidden="1" customWidth="1"/>
    <col min="12035" max="12035" width="11.109375" style="47" customWidth="1"/>
    <col min="12036" max="12036" width="1.6640625" style="47" customWidth="1"/>
    <col min="12037" max="12037" width="7.109375" style="47" bestFit="1" customWidth="1"/>
    <col min="12038" max="12038" width="1.6640625" style="47" customWidth="1"/>
    <col min="12039" max="12039" width="12.6640625" style="47" customWidth="1"/>
    <col min="12040" max="12040" width="1.6640625" style="47" customWidth="1"/>
    <col min="12041" max="12041" width="20.6640625" style="47" customWidth="1"/>
    <col min="12042" max="12042" width="2.6640625" style="47" customWidth="1"/>
    <col min="12043" max="12043" width="10.5546875" style="47" customWidth="1"/>
    <col min="12044" max="12044" width="1.6640625" style="47" customWidth="1"/>
    <col min="12045" max="12045" width="10.5546875" style="47" customWidth="1"/>
    <col min="12046" max="12046" width="1.6640625" style="47" customWidth="1"/>
    <col min="12047" max="12047" width="12.6640625" style="47" customWidth="1"/>
    <col min="12048" max="12048" width="1.6640625" style="47" customWidth="1"/>
    <col min="12049" max="12049" width="22.88671875" style="47" customWidth="1"/>
    <col min="12050" max="12050" width="4.6640625" style="47" customWidth="1"/>
    <col min="12051" max="12064" width="0" style="47" hidden="1" customWidth="1"/>
    <col min="12065" max="12289" width="9.109375" style="47"/>
    <col min="12290" max="12290" width="0" style="47" hidden="1" customWidth="1"/>
    <col min="12291" max="12291" width="11.109375" style="47" customWidth="1"/>
    <col min="12292" max="12292" width="1.6640625" style="47" customWidth="1"/>
    <col min="12293" max="12293" width="7.109375" style="47" bestFit="1" customWidth="1"/>
    <col min="12294" max="12294" width="1.6640625" style="47" customWidth="1"/>
    <col min="12295" max="12295" width="12.6640625" style="47" customWidth="1"/>
    <col min="12296" max="12296" width="1.6640625" style="47" customWidth="1"/>
    <col min="12297" max="12297" width="20.6640625" style="47" customWidth="1"/>
    <col min="12298" max="12298" width="2.6640625" style="47" customWidth="1"/>
    <col min="12299" max="12299" width="10.5546875" style="47" customWidth="1"/>
    <col min="12300" max="12300" width="1.6640625" style="47" customWidth="1"/>
    <col min="12301" max="12301" width="10.5546875" style="47" customWidth="1"/>
    <col min="12302" max="12302" width="1.6640625" style="47" customWidth="1"/>
    <col min="12303" max="12303" width="12.6640625" style="47" customWidth="1"/>
    <col min="12304" max="12304" width="1.6640625" style="47" customWidth="1"/>
    <col min="12305" max="12305" width="22.88671875" style="47" customWidth="1"/>
    <col min="12306" max="12306" width="4.6640625" style="47" customWidth="1"/>
    <col min="12307" max="12320" width="0" style="47" hidden="1" customWidth="1"/>
    <col min="12321" max="12545" width="9.109375" style="47"/>
    <col min="12546" max="12546" width="0" style="47" hidden="1" customWidth="1"/>
    <col min="12547" max="12547" width="11.109375" style="47" customWidth="1"/>
    <col min="12548" max="12548" width="1.6640625" style="47" customWidth="1"/>
    <col min="12549" max="12549" width="7.109375" style="47" bestFit="1" customWidth="1"/>
    <col min="12550" max="12550" width="1.6640625" style="47" customWidth="1"/>
    <col min="12551" max="12551" width="12.6640625" style="47" customWidth="1"/>
    <col min="12552" max="12552" width="1.6640625" style="47" customWidth="1"/>
    <col min="12553" max="12553" width="20.6640625" style="47" customWidth="1"/>
    <col min="12554" max="12554" width="2.6640625" style="47" customWidth="1"/>
    <col min="12555" max="12555" width="10.5546875" style="47" customWidth="1"/>
    <col min="12556" max="12556" width="1.6640625" style="47" customWidth="1"/>
    <col min="12557" max="12557" width="10.5546875" style="47" customWidth="1"/>
    <col min="12558" max="12558" width="1.6640625" style="47" customWidth="1"/>
    <col min="12559" max="12559" width="12.6640625" style="47" customWidth="1"/>
    <col min="12560" max="12560" width="1.6640625" style="47" customWidth="1"/>
    <col min="12561" max="12561" width="22.88671875" style="47" customWidth="1"/>
    <col min="12562" max="12562" width="4.6640625" style="47" customWidth="1"/>
    <col min="12563" max="12576" width="0" style="47" hidden="1" customWidth="1"/>
    <col min="12577" max="12801" width="9.109375" style="47"/>
    <col min="12802" max="12802" width="0" style="47" hidden="1" customWidth="1"/>
    <col min="12803" max="12803" width="11.109375" style="47" customWidth="1"/>
    <col min="12804" max="12804" width="1.6640625" style="47" customWidth="1"/>
    <col min="12805" max="12805" width="7.109375" style="47" bestFit="1" customWidth="1"/>
    <col min="12806" max="12806" width="1.6640625" style="47" customWidth="1"/>
    <col min="12807" max="12807" width="12.6640625" style="47" customWidth="1"/>
    <col min="12808" max="12808" width="1.6640625" style="47" customWidth="1"/>
    <col min="12809" max="12809" width="20.6640625" style="47" customWidth="1"/>
    <col min="12810" max="12810" width="2.6640625" style="47" customWidth="1"/>
    <col min="12811" max="12811" width="10.5546875" style="47" customWidth="1"/>
    <col min="12812" max="12812" width="1.6640625" style="47" customWidth="1"/>
    <col min="12813" max="12813" width="10.5546875" style="47" customWidth="1"/>
    <col min="12814" max="12814" width="1.6640625" style="47" customWidth="1"/>
    <col min="12815" max="12815" width="12.6640625" style="47" customWidth="1"/>
    <col min="12816" max="12816" width="1.6640625" style="47" customWidth="1"/>
    <col min="12817" max="12817" width="22.88671875" style="47" customWidth="1"/>
    <col min="12818" max="12818" width="4.6640625" style="47" customWidth="1"/>
    <col min="12819" max="12832" width="0" style="47" hidden="1" customWidth="1"/>
    <col min="12833" max="13057" width="9.109375" style="47"/>
    <col min="13058" max="13058" width="0" style="47" hidden="1" customWidth="1"/>
    <col min="13059" max="13059" width="11.109375" style="47" customWidth="1"/>
    <col min="13060" max="13060" width="1.6640625" style="47" customWidth="1"/>
    <col min="13061" max="13061" width="7.109375" style="47" bestFit="1" customWidth="1"/>
    <col min="13062" max="13062" width="1.6640625" style="47" customWidth="1"/>
    <col min="13063" max="13063" width="12.6640625" style="47" customWidth="1"/>
    <col min="13064" max="13064" width="1.6640625" style="47" customWidth="1"/>
    <col min="13065" max="13065" width="20.6640625" style="47" customWidth="1"/>
    <col min="13066" max="13066" width="2.6640625" style="47" customWidth="1"/>
    <col min="13067" max="13067" width="10.5546875" style="47" customWidth="1"/>
    <col min="13068" max="13068" width="1.6640625" style="47" customWidth="1"/>
    <col min="13069" max="13069" width="10.5546875" style="47" customWidth="1"/>
    <col min="13070" max="13070" width="1.6640625" style="47" customWidth="1"/>
    <col min="13071" max="13071" width="12.6640625" style="47" customWidth="1"/>
    <col min="13072" max="13072" width="1.6640625" style="47" customWidth="1"/>
    <col min="13073" max="13073" width="22.88671875" style="47" customWidth="1"/>
    <col min="13074" max="13074" width="4.6640625" style="47" customWidth="1"/>
    <col min="13075" max="13088" width="0" style="47" hidden="1" customWidth="1"/>
    <col min="13089" max="13313" width="9.109375" style="47"/>
    <col min="13314" max="13314" width="0" style="47" hidden="1" customWidth="1"/>
    <col min="13315" max="13315" width="11.109375" style="47" customWidth="1"/>
    <col min="13316" max="13316" width="1.6640625" style="47" customWidth="1"/>
    <col min="13317" max="13317" width="7.109375" style="47" bestFit="1" customWidth="1"/>
    <col min="13318" max="13318" width="1.6640625" style="47" customWidth="1"/>
    <col min="13319" max="13319" width="12.6640625" style="47" customWidth="1"/>
    <col min="13320" max="13320" width="1.6640625" style="47" customWidth="1"/>
    <col min="13321" max="13321" width="20.6640625" style="47" customWidth="1"/>
    <col min="13322" max="13322" width="2.6640625" style="47" customWidth="1"/>
    <col min="13323" max="13323" width="10.5546875" style="47" customWidth="1"/>
    <col min="13324" max="13324" width="1.6640625" style="47" customWidth="1"/>
    <col min="13325" max="13325" width="10.5546875" style="47" customWidth="1"/>
    <col min="13326" max="13326" width="1.6640625" style="47" customWidth="1"/>
    <col min="13327" max="13327" width="12.6640625" style="47" customWidth="1"/>
    <col min="13328" max="13328" width="1.6640625" style="47" customWidth="1"/>
    <col min="13329" max="13329" width="22.88671875" style="47" customWidth="1"/>
    <col min="13330" max="13330" width="4.6640625" style="47" customWidth="1"/>
    <col min="13331" max="13344" width="0" style="47" hidden="1" customWidth="1"/>
    <col min="13345" max="13569" width="9.109375" style="47"/>
    <col min="13570" max="13570" width="0" style="47" hidden="1" customWidth="1"/>
    <col min="13571" max="13571" width="11.109375" style="47" customWidth="1"/>
    <col min="13572" max="13572" width="1.6640625" style="47" customWidth="1"/>
    <col min="13573" max="13573" width="7.109375" style="47" bestFit="1" customWidth="1"/>
    <col min="13574" max="13574" width="1.6640625" style="47" customWidth="1"/>
    <col min="13575" max="13575" width="12.6640625" style="47" customWidth="1"/>
    <col min="13576" max="13576" width="1.6640625" style="47" customWidth="1"/>
    <col min="13577" max="13577" width="20.6640625" style="47" customWidth="1"/>
    <col min="13578" max="13578" width="2.6640625" style="47" customWidth="1"/>
    <col min="13579" max="13579" width="10.5546875" style="47" customWidth="1"/>
    <col min="13580" max="13580" width="1.6640625" style="47" customWidth="1"/>
    <col min="13581" max="13581" width="10.5546875" style="47" customWidth="1"/>
    <col min="13582" max="13582" width="1.6640625" style="47" customWidth="1"/>
    <col min="13583" max="13583" width="12.6640625" style="47" customWidth="1"/>
    <col min="13584" max="13584" width="1.6640625" style="47" customWidth="1"/>
    <col min="13585" max="13585" width="22.88671875" style="47" customWidth="1"/>
    <col min="13586" max="13586" width="4.6640625" style="47" customWidth="1"/>
    <col min="13587" max="13600" width="0" style="47" hidden="1" customWidth="1"/>
    <col min="13601" max="13825" width="9.109375" style="47"/>
    <col min="13826" max="13826" width="0" style="47" hidden="1" customWidth="1"/>
    <col min="13827" max="13827" width="11.109375" style="47" customWidth="1"/>
    <col min="13828" max="13828" width="1.6640625" style="47" customWidth="1"/>
    <col min="13829" max="13829" width="7.109375" style="47" bestFit="1" customWidth="1"/>
    <col min="13830" max="13830" width="1.6640625" style="47" customWidth="1"/>
    <col min="13831" max="13831" width="12.6640625" style="47" customWidth="1"/>
    <col min="13832" max="13832" width="1.6640625" style="47" customWidth="1"/>
    <col min="13833" max="13833" width="20.6640625" style="47" customWidth="1"/>
    <col min="13834" max="13834" width="2.6640625" style="47" customWidth="1"/>
    <col min="13835" max="13835" width="10.5546875" style="47" customWidth="1"/>
    <col min="13836" max="13836" width="1.6640625" style="47" customWidth="1"/>
    <col min="13837" max="13837" width="10.5546875" style="47" customWidth="1"/>
    <col min="13838" max="13838" width="1.6640625" style="47" customWidth="1"/>
    <col min="13839" max="13839" width="12.6640625" style="47" customWidth="1"/>
    <col min="13840" max="13840" width="1.6640625" style="47" customWidth="1"/>
    <col min="13841" max="13841" width="22.88671875" style="47" customWidth="1"/>
    <col min="13842" max="13842" width="4.6640625" style="47" customWidth="1"/>
    <col min="13843" max="13856" width="0" style="47" hidden="1" customWidth="1"/>
    <col min="13857" max="14081" width="9.109375" style="47"/>
    <col min="14082" max="14082" width="0" style="47" hidden="1" customWidth="1"/>
    <col min="14083" max="14083" width="11.109375" style="47" customWidth="1"/>
    <col min="14084" max="14084" width="1.6640625" style="47" customWidth="1"/>
    <col min="14085" max="14085" width="7.109375" style="47" bestFit="1" customWidth="1"/>
    <col min="14086" max="14086" width="1.6640625" style="47" customWidth="1"/>
    <col min="14087" max="14087" width="12.6640625" style="47" customWidth="1"/>
    <col min="14088" max="14088" width="1.6640625" style="47" customWidth="1"/>
    <col min="14089" max="14089" width="20.6640625" style="47" customWidth="1"/>
    <col min="14090" max="14090" width="2.6640625" style="47" customWidth="1"/>
    <col min="14091" max="14091" width="10.5546875" style="47" customWidth="1"/>
    <col min="14092" max="14092" width="1.6640625" style="47" customWidth="1"/>
    <col min="14093" max="14093" width="10.5546875" style="47" customWidth="1"/>
    <col min="14094" max="14094" width="1.6640625" style="47" customWidth="1"/>
    <col min="14095" max="14095" width="12.6640625" style="47" customWidth="1"/>
    <col min="14096" max="14096" width="1.6640625" style="47" customWidth="1"/>
    <col min="14097" max="14097" width="22.88671875" style="47" customWidth="1"/>
    <col min="14098" max="14098" width="4.6640625" style="47" customWidth="1"/>
    <col min="14099" max="14112" width="0" style="47" hidden="1" customWidth="1"/>
    <col min="14113" max="14337" width="9.109375" style="47"/>
    <col min="14338" max="14338" width="0" style="47" hidden="1" customWidth="1"/>
    <col min="14339" max="14339" width="11.109375" style="47" customWidth="1"/>
    <col min="14340" max="14340" width="1.6640625" style="47" customWidth="1"/>
    <col min="14341" max="14341" width="7.109375" style="47" bestFit="1" customWidth="1"/>
    <col min="14342" max="14342" width="1.6640625" style="47" customWidth="1"/>
    <col min="14343" max="14343" width="12.6640625" style="47" customWidth="1"/>
    <col min="14344" max="14344" width="1.6640625" style="47" customWidth="1"/>
    <col min="14345" max="14345" width="20.6640625" style="47" customWidth="1"/>
    <col min="14346" max="14346" width="2.6640625" style="47" customWidth="1"/>
    <col min="14347" max="14347" width="10.5546875" style="47" customWidth="1"/>
    <col min="14348" max="14348" width="1.6640625" style="47" customWidth="1"/>
    <col min="14349" max="14349" width="10.5546875" style="47" customWidth="1"/>
    <col min="14350" max="14350" width="1.6640625" style="47" customWidth="1"/>
    <col min="14351" max="14351" width="12.6640625" style="47" customWidth="1"/>
    <col min="14352" max="14352" width="1.6640625" style="47" customWidth="1"/>
    <col min="14353" max="14353" width="22.88671875" style="47" customWidth="1"/>
    <col min="14354" max="14354" width="4.6640625" style="47" customWidth="1"/>
    <col min="14355" max="14368" width="0" style="47" hidden="1" customWidth="1"/>
    <col min="14369" max="14593" width="9.109375" style="47"/>
    <col min="14594" max="14594" width="0" style="47" hidden="1" customWidth="1"/>
    <col min="14595" max="14595" width="11.109375" style="47" customWidth="1"/>
    <col min="14596" max="14596" width="1.6640625" style="47" customWidth="1"/>
    <col min="14597" max="14597" width="7.109375" style="47" bestFit="1" customWidth="1"/>
    <col min="14598" max="14598" width="1.6640625" style="47" customWidth="1"/>
    <col min="14599" max="14599" width="12.6640625" style="47" customWidth="1"/>
    <col min="14600" max="14600" width="1.6640625" style="47" customWidth="1"/>
    <col min="14601" max="14601" width="20.6640625" style="47" customWidth="1"/>
    <col min="14602" max="14602" width="2.6640625" style="47" customWidth="1"/>
    <col min="14603" max="14603" width="10.5546875" style="47" customWidth="1"/>
    <col min="14604" max="14604" width="1.6640625" style="47" customWidth="1"/>
    <col min="14605" max="14605" width="10.5546875" style="47" customWidth="1"/>
    <col min="14606" max="14606" width="1.6640625" style="47" customWidth="1"/>
    <col min="14607" max="14607" width="12.6640625" style="47" customWidth="1"/>
    <col min="14608" max="14608" width="1.6640625" style="47" customWidth="1"/>
    <col min="14609" max="14609" width="22.88671875" style="47" customWidth="1"/>
    <col min="14610" max="14610" width="4.6640625" style="47" customWidth="1"/>
    <col min="14611" max="14624" width="0" style="47" hidden="1" customWidth="1"/>
    <col min="14625" max="14849" width="9.109375" style="47"/>
    <col min="14850" max="14850" width="0" style="47" hidden="1" customWidth="1"/>
    <col min="14851" max="14851" width="11.109375" style="47" customWidth="1"/>
    <col min="14852" max="14852" width="1.6640625" style="47" customWidth="1"/>
    <col min="14853" max="14853" width="7.109375" style="47" bestFit="1" customWidth="1"/>
    <col min="14854" max="14854" width="1.6640625" style="47" customWidth="1"/>
    <col min="14855" max="14855" width="12.6640625" style="47" customWidth="1"/>
    <col min="14856" max="14856" width="1.6640625" style="47" customWidth="1"/>
    <col min="14857" max="14857" width="20.6640625" style="47" customWidth="1"/>
    <col min="14858" max="14858" width="2.6640625" style="47" customWidth="1"/>
    <col min="14859" max="14859" width="10.5546875" style="47" customWidth="1"/>
    <col min="14860" max="14860" width="1.6640625" style="47" customWidth="1"/>
    <col min="14861" max="14861" width="10.5546875" style="47" customWidth="1"/>
    <col min="14862" max="14862" width="1.6640625" style="47" customWidth="1"/>
    <col min="14863" max="14863" width="12.6640625" style="47" customWidth="1"/>
    <col min="14864" max="14864" width="1.6640625" style="47" customWidth="1"/>
    <col min="14865" max="14865" width="22.88671875" style="47" customWidth="1"/>
    <col min="14866" max="14866" width="4.6640625" style="47" customWidth="1"/>
    <col min="14867" max="14880" width="0" style="47" hidden="1" customWidth="1"/>
    <col min="14881" max="15105" width="9.109375" style="47"/>
    <col min="15106" max="15106" width="0" style="47" hidden="1" customWidth="1"/>
    <col min="15107" max="15107" width="11.109375" style="47" customWidth="1"/>
    <col min="15108" max="15108" width="1.6640625" style="47" customWidth="1"/>
    <col min="15109" max="15109" width="7.109375" style="47" bestFit="1" customWidth="1"/>
    <col min="15110" max="15110" width="1.6640625" style="47" customWidth="1"/>
    <col min="15111" max="15111" width="12.6640625" style="47" customWidth="1"/>
    <col min="15112" max="15112" width="1.6640625" style="47" customWidth="1"/>
    <col min="15113" max="15113" width="20.6640625" style="47" customWidth="1"/>
    <col min="15114" max="15114" width="2.6640625" style="47" customWidth="1"/>
    <col min="15115" max="15115" width="10.5546875" style="47" customWidth="1"/>
    <col min="15116" max="15116" width="1.6640625" style="47" customWidth="1"/>
    <col min="15117" max="15117" width="10.5546875" style="47" customWidth="1"/>
    <col min="15118" max="15118" width="1.6640625" style="47" customWidth="1"/>
    <col min="15119" max="15119" width="12.6640625" style="47" customWidth="1"/>
    <col min="15120" max="15120" width="1.6640625" style="47" customWidth="1"/>
    <col min="15121" max="15121" width="22.88671875" style="47" customWidth="1"/>
    <col min="15122" max="15122" width="4.6640625" style="47" customWidth="1"/>
    <col min="15123" max="15136" width="0" style="47" hidden="1" customWidth="1"/>
    <col min="15137" max="15361" width="9.109375" style="47"/>
    <col min="15362" max="15362" width="0" style="47" hidden="1" customWidth="1"/>
    <col min="15363" max="15363" width="11.109375" style="47" customWidth="1"/>
    <col min="15364" max="15364" width="1.6640625" style="47" customWidth="1"/>
    <col min="15365" max="15365" width="7.109375" style="47" bestFit="1" customWidth="1"/>
    <col min="15366" max="15366" width="1.6640625" style="47" customWidth="1"/>
    <col min="15367" max="15367" width="12.6640625" style="47" customWidth="1"/>
    <col min="15368" max="15368" width="1.6640625" style="47" customWidth="1"/>
    <col min="15369" max="15369" width="20.6640625" style="47" customWidth="1"/>
    <col min="15370" max="15370" width="2.6640625" style="47" customWidth="1"/>
    <col min="15371" max="15371" width="10.5546875" style="47" customWidth="1"/>
    <col min="15372" max="15372" width="1.6640625" style="47" customWidth="1"/>
    <col min="15373" max="15373" width="10.5546875" style="47" customWidth="1"/>
    <col min="15374" max="15374" width="1.6640625" style="47" customWidth="1"/>
    <col min="15375" max="15375" width="12.6640625" style="47" customWidth="1"/>
    <col min="15376" max="15376" width="1.6640625" style="47" customWidth="1"/>
    <col min="15377" max="15377" width="22.88671875" style="47" customWidth="1"/>
    <col min="15378" max="15378" width="4.6640625" style="47" customWidth="1"/>
    <col min="15379" max="15392" width="0" style="47" hidden="1" customWidth="1"/>
    <col min="15393" max="15617" width="9.109375" style="47"/>
    <col min="15618" max="15618" width="0" style="47" hidden="1" customWidth="1"/>
    <col min="15619" max="15619" width="11.109375" style="47" customWidth="1"/>
    <col min="15620" max="15620" width="1.6640625" style="47" customWidth="1"/>
    <col min="15621" max="15621" width="7.109375" style="47" bestFit="1" customWidth="1"/>
    <col min="15622" max="15622" width="1.6640625" style="47" customWidth="1"/>
    <col min="15623" max="15623" width="12.6640625" style="47" customWidth="1"/>
    <col min="15624" max="15624" width="1.6640625" style="47" customWidth="1"/>
    <col min="15625" max="15625" width="20.6640625" style="47" customWidth="1"/>
    <col min="15626" max="15626" width="2.6640625" style="47" customWidth="1"/>
    <col min="15627" max="15627" width="10.5546875" style="47" customWidth="1"/>
    <col min="15628" max="15628" width="1.6640625" style="47" customWidth="1"/>
    <col min="15629" max="15629" width="10.5546875" style="47" customWidth="1"/>
    <col min="15630" max="15630" width="1.6640625" style="47" customWidth="1"/>
    <col min="15631" max="15631" width="12.6640625" style="47" customWidth="1"/>
    <col min="15632" max="15632" width="1.6640625" style="47" customWidth="1"/>
    <col min="15633" max="15633" width="22.88671875" style="47" customWidth="1"/>
    <col min="15634" max="15634" width="4.6640625" style="47" customWidth="1"/>
    <col min="15635" max="15648" width="0" style="47" hidden="1" customWidth="1"/>
    <col min="15649" max="15873" width="9.109375" style="47"/>
    <col min="15874" max="15874" width="0" style="47" hidden="1" customWidth="1"/>
    <col min="15875" max="15875" width="11.109375" style="47" customWidth="1"/>
    <col min="15876" max="15876" width="1.6640625" style="47" customWidth="1"/>
    <col min="15877" max="15877" width="7.109375" style="47" bestFit="1" customWidth="1"/>
    <col min="15878" max="15878" width="1.6640625" style="47" customWidth="1"/>
    <col min="15879" max="15879" width="12.6640625" style="47" customWidth="1"/>
    <col min="15880" max="15880" width="1.6640625" style="47" customWidth="1"/>
    <col min="15881" max="15881" width="20.6640625" style="47" customWidth="1"/>
    <col min="15882" max="15882" width="2.6640625" style="47" customWidth="1"/>
    <col min="15883" max="15883" width="10.5546875" style="47" customWidth="1"/>
    <col min="15884" max="15884" width="1.6640625" style="47" customWidth="1"/>
    <col min="15885" max="15885" width="10.5546875" style="47" customWidth="1"/>
    <col min="15886" max="15886" width="1.6640625" style="47" customWidth="1"/>
    <col min="15887" max="15887" width="12.6640625" style="47" customWidth="1"/>
    <col min="15888" max="15888" width="1.6640625" style="47" customWidth="1"/>
    <col min="15889" max="15889" width="22.88671875" style="47" customWidth="1"/>
    <col min="15890" max="15890" width="4.6640625" style="47" customWidth="1"/>
    <col min="15891" max="15904" width="0" style="47" hidden="1" customWidth="1"/>
    <col min="15905" max="16129" width="9.109375" style="47"/>
    <col min="16130" max="16130" width="0" style="47" hidden="1" customWidth="1"/>
    <col min="16131" max="16131" width="11.109375" style="47" customWidth="1"/>
    <col min="16132" max="16132" width="1.6640625" style="47" customWidth="1"/>
    <col min="16133" max="16133" width="7.109375" style="47" bestFit="1" customWidth="1"/>
    <col min="16134" max="16134" width="1.6640625" style="47" customWidth="1"/>
    <col min="16135" max="16135" width="12.6640625" style="47" customWidth="1"/>
    <col min="16136" max="16136" width="1.6640625" style="47" customWidth="1"/>
    <col min="16137" max="16137" width="20.6640625" style="47" customWidth="1"/>
    <col min="16138" max="16138" width="2.6640625" style="47" customWidth="1"/>
    <col min="16139" max="16139" width="10.5546875" style="47" customWidth="1"/>
    <col min="16140" max="16140" width="1.6640625" style="47" customWidth="1"/>
    <col min="16141" max="16141" width="10.5546875" style="47" customWidth="1"/>
    <col min="16142" max="16142" width="1.6640625" style="47" customWidth="1"/>
    <col min="16143" max="16143" width="12.6640625" style="47" customWidth="1"/>
    <col min="16144" max="16144" width="1.6640625" style="47" customWidth="1"/>
    <col min="16145" max="16145" width="22.88671875" style="47" customWidth="1"/>
    <col min="16146" max="16146" width="4.6640625" style="47" customWidth="1"/>
    <col min="16147" max="16160" width="0" style="47" hidden="1" customWidth="1"/>
    <col min="16161" max="16384" width="9.109375" style="47"/>
  </cols>
  <sheetData>
    <row r="1" spans="2:37" ht="15" customHeight="1" x14ac:dyDescent="0.3">
      <c r="B1" s="269" t="str">
        <f>Index!A1</f>
        <v xml:space="preserve">                                                               Office of the State Controller                                                                </v>
      </c>
      <c r="C1" s="269"/>
      <c r="D1" s="269"/>
      <c r="E1" s="269"/>
      <c r="F1" s="269"/>
      <c r="G1" s="269"/>
      <c r="H1" s="269"/>
      <c r="I1" s="269"/>
      <c r="J1" s="269"/>
      <c r="K1" s="269"/>
      <c r="L1" s="269"/>
      <c r="M1" s="269"/>
      <c r="N1" s="269"/>
      <c r="O1" s="269"/>
      <c r="P1" s="269"/>
      <c r="Q1" s="269"/>
      <c r="R1" s="269"/>
      <c r="S1" s="45"/>
      <c r="T1" s="45"/>
      <c r="U1" s="45"/>
      <c r="V1" s="45"/>
      <c r="W1" s="45"/>
      <c r="X1" s="45"/>
      <c r="Y1" s="45"/>
      <c r="Z1" s="45"/>
      <c r="AA1" s="45"/>
      <c r="AB1" s="45"/>
      <c r="AC1" s="45"/>
      <c r="AD1" s="45"/>
      <c r="AK1" s="262" t="str">
        <f>IF(Index!B19="na","NA","")</f>
        <v/>
      </c>
    </row>
    <row r="2" spans="2:37" ht="15" customHeight="1" x14ac:dyDescent="0.3">
      <c r="B2" s="271" t="str">
        <f>Index!A2</f>
        <v>2022 Transfers - Interim Worksheets</v>
      </c>
      <c r="C2" s="271"/>
      <c r="D2" s="271"/>
      <c r="E2" s="271"/>
      <c r="F2" s="271"/>
      <c r="G2" s="271"/>
      <c r="H2" s="271"/>
      <c r="I2" s="271"/>
      <c r="J2" s="271"/>
      <c r="K2" s="271"/>
      <c r="L2" s="271"/>
      <c r="M2" s="271"/>
      <c r="N2" s="271"/>
      <c r="O2" s="271"/>
      <c r="P2" s="271"/>
      <c r="Q2" s="271"/>
      <c r="R2" s="271"/>
      <c r="S2" s="45"/>
      <c r="T2" s="45"/>
      <c r="U2" s="45"/>
      <c r="V2" s="45"/>
      <c r="W2" s="45"/>
      <c r="X2" s="45"/>
      <c r="Y2" s="45"/>
      <c r="Z2" s="45"/>
      <c r="AA2" s="45"/>
      <c r="AB2" s="45"/>
      <c r="AC2" s="45"/>
      <c r="AD2" s="45"/>
      <c r="AK2" s="262"/>
    </row>
    <row r="3" spans="2:37" ht="15" customHeight="1" x14ac:dyDescent="0.3">
      <c r="B3" s="268" t="s">
        <v>372</v>
      </c>
      <c r="C3" s="268"/>
      <c r="D3" s="268"/>
      <c r="E3" s="268"/>
      <c r="F3" s="268"/>
      <c r="G3" s="268"/>
      <c r="H3" s="268"/>
      <c r="I3" s="268"/>
      <c r="J3" s="268"/>
      <c r="K3" s="268"/>
      <c r="L3" s="268"/>
      <c r="M3" s="268"/>
      <c r="N3" s="268"/>
      <c r="O3" s="268"/>
      <c r="P3" s="268"/>
      <c r="Q3" s="268"/>
      <c r="R3" s="268"/>
      <c r="S3" s="45"/>
      <c r="T3" s="45"/>
      <c r="U3" s="45"/>
      <c r="V3" s="45"/>
      <c r="W3" s="45"/>
      <c r="X3" s="45"/>
      <c r="Y3" s="45"/>
      <c r="Z3" s="45"/>
      <c r="AA3" s="45"/>
      <c r="AB3" s="45"/>
      <c r="AC3" s="45"/>
      <c r="AD3" s="45"/>
      <c r="AK3" s="262"/>
    </row>
    <row r="4" spans="2:37" ht="15" customHeight="1" x14ac:dyDescent="0.3">
      <c r="B4" s="116"/>
      <c r="C4" s="117"/>
      <c r="D4" s="117"/>
      <c r="E4" s="117"/>
      <c r="F4" s="117"/>
      <c r="G4" s="117"/>
      <c r="H4" s="117"/>
      <c r="I4" s="116"/>
      <c r="J4" s="117"/>
      <c r="K4" s="117"/>
      <c r="L4" s="117"/>
      <c r="M4" s="117"/>
      <c r="N4" s="117"/>
      <c r="O4" s="124"/>
      <c r="P4" s="117"/>
      <c r="Q4" s="117"/>
      <c r="R4" s="115" t="s">
        <v>139</v>
      </c>
      <c r="S4" s="45"/>
      <c r="T4" s="45"/>
      <c r="U4" s="45"/>
      <c r="V4" s="45"/>
      <c r="W4" s="45"/>
      <c r="X4" s="45"/>
      <c r="Y4" s="45"/>
      <c r="Z4" s="45"/>
      <c r="AA4" s="45"/>
      <c r="AB4" s="45"/>
      <c r="AC4" s="45"/>
      <c r="AD4" s="45"/>
    </row>
    <row r="5" spans="2:37" s="48" customFormat="1" ht="15" customHeight="1" x14ac:dyDescent="0.25">
      <c r="B5" s="92" t="s">
        <v>368</v>
      </c>
      <c r="C5" s="49"/>
      <c r="D5" s="49"/>
      <c r="E5" s="275" t="str">
        <f>AgyIdx</f>
        <v>01</v>
      </c>
      <c r="F5" s="275"/>
      <c r="G5" s="275"/>
      <c r="H5" s="275"/>
      <c r="I5" s="275"/>
      <c r="J5" s="275"/>
      <c r="K5" s="85"/>
      <c r="L5" s="92" t="s">
        <v>366</v>
      </c>
      <c r="M5" s="49"/>
      <c r="N5" s="49"/>
      <c r="O5" s="266" t="str">
        <f>Index!E12 &amp;  Index!E14</f>
        <v/>
      </c>
      <c r="P5" s="266"/>
      <c r="Q5" s="266"/>
      <c r="R5" s="266"/>
      <c r="S5" s="266"/>
      <c r="T5" s="266"/>
      <c r="U5" s="266"/>
      <c r="V5" s="266"/>
    </row>
    <row r="6" spans="2:37" s="48" customFormat="1" ht="15" customHeight="1" x14ac:dyDescent="0.25">
      <c r="B6" s="92" t="s">
        <v>369</v>
      </c>
      <c r="C6" s="49"/>
      <c r="D6" s="49"/>
      <c r="E6" s="276" t="str">
        <f>Index!E11</f>
        <v>North Carolina General Assembly</v>
      </c>
      <c r="F6" s="276"/>
      <c r="G6" s="276"/>
      <c r="H6" s="276"/>
      <c r="I6" s="276"/>
      <c r="J6" s="276"/>
      <c r="K6" s="49"/>
      <c r="L6" s="92" t="s">
        <v>367</v>
      </c>
      <c r="M6" s="49"/>
      <c r="N6" s="49"/>
      <c r="O6" s="274">
        <f>Index!E13</f>
        <v>0</v>
      </c>
      <c r="P6" s="274"/>
      <c r="Q6" s="274"/>
      <c r="R6" s="274"/>
      <c r="S6" s="206"/>
      <c r="T6" s="206"/>
      <c r="U6" s="206"/>
      <c r="V6" s="206"/>
    </row>
    <row r="7" spans="2:37" s="48" customFormat="1" ht="15" customHeight="1" x14ac:dyDescent="0.25">
      <c r="B7" s="92" t="s">
        <v>370</v>
      </c>
      <c r="C7" s="49"/>
      <c r="D7" s="109"/>
      <c r="E7" s="277"/>
      <c r="F7" s="277"/>
      <c r="G7" s="277"/>
      <c r="H7" s="277"/>
      <c r="I7" s="277"/>
      <c r="J7" s="277"/>
      <c r="K7" s="49"/>
      <c r="L7" s="110"/>
      <c r="M7" s="110"/>
      <c r="N7" s="110"/>
      <c r="O7" s="110"/>
      <c r="P7" s="110"/>
      <c r="Q7" s="110"/>
      <c r="R7" s="49"/>
      <c r="S7" s="49"/>
      <c r="T7" s="49"/>
      <c r="U7" s="49"/>
      <c r="V7" s="49"/>
    </row>
    <row r="8" spans="2:37" s="48" customFormat="1" ht="15" customHeight="1" thickBot="1" x14ac:dyDescent="0.3">
      <c r="B8" s="50"/>
      <c r="C8" s="50"/>
      <c r="D8" s="50"/>
      <c r="E8" s="50"/>
      <c r="F8" s="50"/>
      <c r="G8" s="50"/>
      <c r="H8" s="50"/>
      <c r="I8" s="51"/>
      <c r="J8" s="50"/>
      <c r="K8" s="50"/>
      <c r="L8" s="50"/>
      <c r="M8" s="50"/>
      <c r="N8" s="50"/>
      <c r="O8" s="50"/>
      <c r="P8" s="50"/>
      <c r="Q8" s="50"/>
      <c r="R8" s="50"/>
      <c r="S8" s="49"/>
      <c r="T8" s="49"/>
      <c r="U8" s="49"/>
      <c r="V8" s="49"/>
    </row>
    <row r="9" spans="2:37" s="48" customFormat="1" ht="15" customHeight="1" x14ac:dyDescent="0.25">
      <c r="B9" s="49"/>
      <c r="C9" s="49"/>
      <c r="D9" s="49"/>
      <c r="E9" s="49"/>
      <c r="F9" s="49"/>
      <c r="G9" s="49"/>
      <c r="H9" s="49"/>
      <c r="I9" s="52"/>
      <c r="J9" s="49"/>
      <c r="K9" s="49"/>
      <c r="L9" s="49"/>
      <c r="M9" s="49"/>
      <c r="N9" s="49"/>
      <c r="O9" s="49"/>
      <c r="P9" s="49"/>
      <c r="Q9" s="49"/>
      <c r="R9" s="49"/>
      <c r="S9" s="49"/>
      <c r="T9" s="49"/>
      <c r="U9" s="49"/>
      <c r="V9" s="49"/>
    </row>
    <row r="10" spans="2:37" s="48" customFormat="1" ht="15" customHeight="1" thickBot="1" x14ac:dyDescent="0.3">
      <c r="B10" s="270" t="s">
        <v>360</v>
      </c>
      <c r="C10" s="270"/>
      <c r="D10" s="270"/>
      <c r="E10" s="270"/>
      <c r="F10" s="270"/>
      <c r="G10" s="270"/>
      <c r="H10" s="270"/>
      <c r="I10" s="52"/>
      <c r="J10" s="270" t="s">
        <v>428</v>
      </c>
      <c r="K10" s="270"/>
      <c r="L10" s="270"/>
      <c r="M10" s="270"/>
      <c r="N10" s="270"/>
      <c r="O10" s="270"/>
      <c r="P10" s="270"/>
      <c r="Q10" s="114"/>
      <c r="R10" s="49"/>
      <c r="S10" s="49"/>
      <c r="T10" s="49"/>
      <c r="U10" s="49"/>
      <c r="V10" s="49"/>
    </row>
    <row r="11" spans="2:37" s="48" customFormat="1" ht="15" customHeight="1" x14ac:dyDescent="0.25">
      <c r="B11" s="49"/>
      <c r="C11" s="49"/>
      <c r="D11" s="49"/>
      <c r="E11" s="49"/>
      <c r="F11" s="114" t="s">
        <v>141</v>
      </c>
      <c r="G11" s="49"/>
      <c r="H11" s="49"/>
      <c r="I11" s="114"/>
      <c r="J11" s="49"/>
      <c r="K11" s="49"/>
      <c r="L11" s="49"/>
      <c r="M11" s="49"/>
      <c r="N11" s="114" t="s">
        <v>138</v>
      </c>
      <c r="O11" s="49"/>
      <c r="P11" s="49"/>
      <c r="Q11" s="49"/>
      <c r="R11" s="49"/>
      <c r="S11" s="49"/>
      <c r="T11" s="49"/>
      <c r="U11" s="49"/>
      <c r="V11" s="49"/>
    </row>
    <row r="12" spans="2:37" s="48" customFormat="1" ht="15" customHeight="1" x14ac:dyDescent="0.25">
      <c r="B12" s="125" t="s">
        <v>333</v>
      </c>
      <c r="C12" s="49"/>
      <c r="D12" s="125" t="s">
        <v>143</v>
      </c>
      <c r="E12" s="49"/>
      <c r="F12" s="114" t="s">
        <v>96</v>
      </c>
      <c r="G12" s="49"/>
      <c r="H12" s="49"/>
      <c r="I12" s="114"/>
      <c r="J12" s="114" t="s">
        <v>333</v>
      </c>
      <c r="K12" s="49"/>
      <c r="L12" s="114" t="s">
        <v>143</v>
      </c>
      <c r="M12" s="49"/>
      <c r="N12" s="114" t="s">
        <v>96</v>
      </c>
      <c r="O12" s="49"/>
      <c r="P12" s="49"/>
      <c r="Q12" s="49"/>
      <c r="R12" s="49"/>
      <c r="S12" s="49"/>
      <c r="T12" s="49"/>
      <c r="U12" s="49"/>
      <c r="V12" s="49"/>
    </row>
    <row r="13" spans="2:37" s="48" customFormat="1" ht="15" customHeight="1" thickBot="1" x14ac:dyDescent="0.3">
      <c r="B13" s="83" t="s">
        <v>359</v>
      </c>
      <c r="C13" s="114"/>
      <c r="D13" s="83" t="s">
        <v>359</v>
      </c>
      <c r="E13" s="114"/>
      <c r="F13" s="83" t="s">
        <v>359</v>
      </c>
      <c r="G13" s="49"/>
      <c r="H13" s="83" t="s">
        <v>142</v>
      </c>
      <c r="I13" s="114"/>
      <c r="J13" s="83" t="s">
        <v>359</v>
      </c>
      <c r="K13" s="114"/>
      <c r="L13" s="83" t="s">
        <v>359</v>
      </c>
      <c r="M13" s="114"/>
      <c r="N13" s="83" t="s">
        <v>359</v>
      </c>
      <c r="O13" s="49"/>
      <c r="P13" s="83" t="s">
        <v>142</v>
      </c>
      <c r="Q13" s="114"/>
      <c r="R13" s="83" t="s">
        <v>365</v>
      </c>
      <c r="S13" s="114"/>
      <c r="T13" s="114"/>
      <c r="U13" s="114"/>
      <c r="V13" s="114"/>
      <c r="W13" s="53"/>
      <c r="X13" s="53"/>
      <c r="Y13" s="53"/>
      <c r="Z13" s="53"/>
      <c r="AA13" s="53"/>
      <c r="AB13" s="53"/>
      <c r="AC13" s="53"/>
      <c r="AD13" s="53"/>
    </row>
    <row r="14" spans="2:37" s="48" customFormat="1" ht="15" customHeight="1" x14ac:dyDescent="0.25">
      <c r="B14" s="118"/>
      <c r="C14" s="119"/>
      <c r="D14" s="120"/>
      <c r="E14" s="119"/>
      <c r="F14" s="120"/>
      <c r="G14" s="119"/>
      <c r="H14" s="121"/>
      <c r="I14" s="49"/>
      <c r="J14" s="122"/>
      <c r="K14" s="123"/>
      <c r="L14" s="120"/>
      <c r="M14" s="119"/>
      <c r="N14" s="120"/>
      <c r="O14" s="49"/>
      <c r="P14" s="121"/>
      <c r="Q14" s="126"/>
      <c r="R14" s="121"/>
      <c r="S14" s="54" t="b">
        <f>IF(OR(T14=0,T14=4),TRUE, FALSE)</f>
        <v>1</v>
      </c>
      <c r="T14" s="54">
        <f>COUNTIF(U14:X14,FALSE)</f>
        <v>0</v>
      </c>
      <c r="U14" s="55" t="b">
        <f>ISBLANK(B14)</f>
        <v>1</v>
      </c>
      <c r="V14" s="55" t="b">
        <f>ISBLANK(D14)</f>
        <v>1</v>
      </c>
      <c r="W14" s="55" t="b">
        <f>ISBLANK(F14)</f>
        <v>1</v>
      </c>
      <c r="X14" s="55" t="b">
        <f>ISBLANK(H14)</f>
        <v>1</v>
      </c>
      <c r="Y14" s="54" t="b">
        <f>IF(OR(Z14=0,Z14=4),TRUE, FALSE)</f>
        <v>1</v>
      </c>
      <c r="Z14" s="54">
        <f>COUNTIF(AA14:AD14,FALSE)</f>
        <v>0</v>
      </c>
      <c r="AA14" s="55" t="b">
        <f>ISBLANK(J14)</f>
        <v>1</v>
      </c>
      <c r="AB14" s="55" t="b">
        <f>ISBLANK(L14)</f>
        <v>1</v>
      </c>
      <c r="AC14" s="55" t="b">
        <f>ISBLANK(N14)</f>
        <v>1</v>
      </c>
      <c r="AD14" s="55" t="b">
        <f>ISBLANK(P14)</f>
        <v>1</v>
      </c>
      <c r="AE14" s="56" t="b">
        <f>IF(ISBLANK(F14),TRUE,VALUE(LEFT(F14,4))=4381)</f>
        <v>1</v>
      </c>
      <c r="AF14" s="56" t="b">
        <f>IF(ISBLANK(N14),TRUE,VALUE(LEFT(N14,4))=5381)</f>
        <v>1</v>
      </c>
    </row>
    <row r="15" spans="2:37" s="48" customFormat="1" ht="15" customHeight="1" x14ac:dyDescent="0.25">
      <c r="B15" s="118"/>
      <c r="C15" s="119"/>
      <c r="D15" s="120"/>
      <c r="E15" s="119"/>
      <c r="F15" s="120"/>
      <c r="G15" s="119"/>
      <c r="H15" s="121"/>
      <c r="I15" s="49"/>
      <c r="J15" s="122"/>
      <c r="K15" s="123"/>
      <c r="L15" s="120"/>
      <c r="M15" s="119"/>
      <c r="N15" s="120"/>
      <c r="O15" s="49"/>
      <c r="P15" s="121"/>
      <c r="Q15" s="126"/>
      <c r="R15" s="121"/>
      <c r="S15" s="54" t="b">
        <f t="shared" ref="S15:S28" si="0">IF(OR(T15=0,T15=4),TRUE, FALSE)</f>
        <v>1</v>
      </c>
      <c r="T15" s="54">
        <f t="shared" ref="T15:T28" si="1">COUNTIF(U15:X15,FALSE)</f>
        <v>0</v>
      </c>
      <c r="U15" s="55" t="b">
        <f t="shared" ref="U15:U28" si="2">ISBLANK(B15)</f>
        <v>1</v>
      </c>
      <c r="V15" s="55" t="b">
        <f t="shared" ref="V15:V28" si="3">ISBLANK(D15)</f>
        <v>1</v>
      </c>
      <c r="W15" s="55" t="b">
        <f t="shared" ref="W15:W28" si="4">ISBLANK(F15)</f>
        <v>1</v>
      </c>
      <c r="X15" s="55" t="b">
        <f t="shared" ref="X15:X28" si="5">ISBLANK(H15)</f>
        <v>1</v>
      </c>
      <c r="Y15" s="54" t="b">
        <f t="shared" ref="Y15:Y28" si="6">IF(OR(Z15=0,Z15=4),TRUE, FALSE)</f>
        <v>1</v>
      </c>
      <c r="Z15" s="54">
        <f t="shared" ref="Z15:Z28" si="7">COUNTIF(AA15:AD15,FALSE)</f>
        <v>0</v>
      </c>
      <c r="AA15" s="55" t="b">
        <f t="shared" ref="AA15:AA28" si="8">ISBLANK(J15)</f>
        <v>1</v>
      </c>
      <c r="AB15" s="55" t="b">
        <f t="shared" ref="AB15:AB28" si="9">ISBLANK(L15)</f>
        <v>1</v>
      </c>
      <c r="AC15" s="55" t="b">
        <f t="shared" ref="AC15:AC28" si="10">ISBLANK(N15)</f>
        <v>1</v>
      </c>
      <c r="AD15" s="55" t="b">
        <f t="shared" ref="AD15:AD28" si="11">ISBLANK(P15)</f>
        <v>1</v>
      </c>
      <c r="AE15" s="56" t="b">
        <f t="shared" ref="AE15:AE28" si="12">IF(ISBLANK(F15),TRUE,VALUE(LEFT(F15,4))=4381)</f>
        <v>1</v>
      </c>
      <c r="AF15" s="56" t="b">
        <f t="shared" ref="AF15:AF28" si="13">IF(ISBLANK(N15),TRUE,VALUE(LEFT(N15,4))=5381)</f>
        <v>1</v>
      </c>
    </row>
    <row r="16" spans="2:37" s="48" customFormat="1" ht="15" customHeight="1" x14ac:dyDescent="0.25">
      <c r="B16" s="122"/>
      <c r="C16" s="119"/>
      <c r="D16" s="120"/>
      <c r="E16" s="119"/>
      <c r="F16" s="120"/>
      <c r="G16" s="119"/>
      <c r="H16" s="121"/>
      <c r="I16" s="49"/>
      <c r="J16" s="122"/>
      <c r="K16" s="123"/>
      <c r="L16" s="120"/>
      <c r="M16" s="119"/>
      <c r="N16" s="120"/>
      <c r="O16" s="49"/>
      <c r="P16" s="121"/>
      <c r="Q16" s="126"/>
      <c r="R16" s="121"/>
      <c r="S16" s="54" t="b">
        <f t="shared" si="0"/>
        <v>1</v>
      </c>
      <c r="T16" s="54">
        <f t="shared" si="1"/>
        <v>0</v>
      </c>
      <c r="U16" s="55" t="b">
        <f t="shared" si="2"/>
        <v>1</v>
      </c>
      <c r="V16" s="55" t="b">
        <f t="shared" si="3"/>
        <v>1</v>
      </c>
      <c r="W16" s="55" t="b">
        <f t="shared" si="4"/>
        <v>1</v>
      </c>
      <c r="X16" s="55" t="b">
        <f t="shared" si="5"/>
        <v>1</v>
      </c>
      <c r="Y16" s="54" t="b">
        <f t="shared" si="6"/>
        <v>1</v>
      </c>
      <c r="Z16" s="54">
        <f t="shared" si="7"/>
        <v>0</v>
      </c>
      <c r="AA16" s="55" t="b">
        <f t="shared" si="8"/>
        <v>1</v>
      </c>
      <c r="AB16" s="55" t="b">
        <f t="shared" si="9"/>
        <v>1</v>
      </c>
      <c r="AC16" s="55" t="b">
        <f t="shared" si="10"/>
        <v>1</v>
      </c>
      <c r="AD16" s="55" t="b">
        <f t="shared" si="11"/>
        <v>1</v>
      </c>
      <c r="AE16" s="56" t="b">
        <f t="shared" si="12"/>
        <v>1</v>
      </c>
      <c r="AF16" s="56" t="b">
        <f t="shared" si="13"/>
        <v>1</v>
      </c>
    </row>
    <row r="17" spans="2:32" s="48" customFormat="1" ht="15" customHeight="1" x14ac:dyDescent="0.25">
      <c r="B17" s="122"/>
      <c r="C17" s="119"/>
      <c r="D17" s="120"/>
      <c r="E17" s="119"/>
      <c r="F17" s="120"/>
      <c r="G17" s="119"/>
      <c r="H17" s="121"/>
      <c r="I17" s="49"/>
      <c r="J17" s="122"/>
      <c r="K17" s="123"/>
      <c r="L17" s="120"/>
      <c r="M17" s="119"/>
      <c r="N17" s="120"/>
      <c r="O17" s="49"/>
      <c r="P17" s="121"/>
      <c r="Q17" s="126"/>
      <c r="R17" s="121"/>
      <c r="S17" s="54" t="b">
        <f t="shared" si="0"/>
        <v>1</v>
      </c>
      <c r="T17" s="54">
        <f t="shared" si="1"/>
        <v>0</v>
      </c>
      <c r="U17" s="55" t="b">
        <f t="shared" si="2"/>
        <v>1</v>
      </c>
      <c r="V17" s="55" t="b">
        <f t="shared" si="3"/>
        <v>1</v>
      </c>
      <c r="W17" s="55" t="b">
        <f t="shared" si="4"/>
        <v>1</v>
      </c>
      <c r="X17" s="55" t="b">
        <f t="shared" si="5"/>
        <v>1</v>
      </c>
      <c r="Y17" s="54" t="b">
        <f t="shared" si="6"/>
        <v>1</v>
      </c>
      <c r="Z17" s="54">
        <f t="shared" si="7"/>
        <v>0</v>
      </c>
      <c r="AA17" s="55" t="b">
        <f t="shared" si="8"/>
        <v>1</v>
      </c>
      <c r="AB17" s="55" t="b">
        <f t="shared" si="9"/>
        <v>1</v>
      </c>
      <c r="AC17" s="55" t="b">
        <f t="shared" si="10"/>
        <v>1</v>
      </c>
      <c r="AD17" s="55" t="b">
        <f t="shared" si="11"/>
        <v>1</v>
      </c>
      <c r="AE17" s="56" t="b">
        <f t="shared" si="12"/>
        <v>1</v>
      </c>
      <c r="AF17" s="56" t="b">
        <f t="shared" si="13"/>
        <v>1</v>
      </c>
    </row>
    <row r="18" spans="2:32" s="48" customFormat="1" ht="15" customHeight="1" x14ac:dyDescent="0.25">
      <c r="B18" s="122"/>
      <c r="C18" s="119"/>
      <c r="D18" s="120"/>
      <c r="E18" s="119"/>
      <c r="F18" s="120"/>
      <c r="G18" s="119"/>
      <c r="H18" s="121"/>
      <c r="I18" s="49"/>
      <c r="J18" s="122"/>
      <c r="K18" s="123"/>
      <c r="L18" s="120"/>
      <c r="M18" s="119"/>
      <c r="N18" s="120"/>
      <c r="O18" s="49"/>
      <c r="P18" s="121"/>
      <c r="Q18" s="126"/>
      <c r="R18" s="121"/>
      <c r="S18" s="54" t="b">
        <f t="shared" si="0"/>
        <v>1</v>
      </c>
      <c r="T18" s="54">
        <f t="shared" si="1"/>
        <v>0</v>
      </c>
      <c r="U18" s="55" t="b">
        <f t="shared" si="2"/>
        <v>1</v>
      </c>
      <c r="V18" s="55" t="b">
        <f t="shared" si="3"/>
        <v>1</v>
      </c>
      <c r="W18" s="55" t="b">
        <f t="shared" si="4"/>
        <v>1</v>
      </c>
      <c r="X18" s="55" t="b">
        <f t="shared" si="5"/>
        <v>1</v>
      </c>
      <c r="Y18" s="54" t="b">
        <f t="shared" si="6"/>
        <v>1</v>
      </c>
      <c r="Z18" s="54">
        <f t="shared" si="7"/>
        <v>0</v>
      </c>
      <c r="AA18" s="55" t="b">
        <f t="shared" si="8"/>
        <v>1</v>
      </c>
      <c r="AB18" s="55" t="b">
        <f t="shared" si="9"/>
        <v>1</v>
      </c>
      <c r="AC18" s="55" t="b">
        <f t="shared" si="10"/>
        <v>1</v>
      </c>
      <c r="AD18" s="55" t="b">
        <f t="shared" si="11"/>
        <v>1</v>
      </c>
      <c r="AE18" s="56" t="b">
        <f t="shared" si="12"/>
        <v>1</v>
      </c>
      <c r="AF18" s="56" t="b">
        <f t="shared" si="13"/>
        <v>1</v>
      </c>
    </row>
    <row r="19" spans="2:32" s="48" customFormat="1" ht="15" customHeight="1" x14ac:dyDescent="0.25">
      <c r="B19" s="122"/>
      <c r="C19" s="119"/>
      <c r="D19" s="120"/>
      <c r="E19" s="119"/>
      <c r="F19" s="120"/>
      <c r="G19" s="119"/>
      <c r="H19" s="121"/>
      <c r="I19" s="49"/>
      <c r="J19" s="122"/>
      <c r="K19" s="123"/>
      <c r="L19" s="120"/>
      <c r="M19" s="119"/>
      <c r="N19" s="120"/>
      <c r="O19" s="49"/>
      <c r="P19" s="121"/>
      <c r="Q19" s="126"/>
      <c r="R19" s="121"/>
      <c r="S19" s="54" t="b">
        <f t="shared" si="0"/>
        <v>1</v>
      </c>
      <c r="T19" s="54">
        <f t="shared" si="1"/>
        <v>0</v>
      </c>
      <c r="U19" s="55" t="b">
        <f t="shared" si="2"/>
        <v>1</v>
      </c>
      <c r="V19" s="55" t="b">
        <f t="shared" si="3"/>
        <v>1</v>
      </c>
      <c r="W19" s="55" t="b">
        <f t="shared" si="4"/>
        <v>1</v>
      </c>
      <c r="X19" s="55" t="b">
        <f t="shared" si="5"/>
        <v>1</v>
      </c>
      <c r="Y19" s="54" t="b">
        <f t="shared" si="6"/>
        <v>1</v>
      </c>
      <c r="Z19" s="54">
        <f t="shared" si="7"/>
        <v>0</v>
      </c>
      <c r="AA19" s="55" t="b">
        <f t="shared" si="8"/>
        <v>1</v>
      </c>
      <c r="AB19" s="55" t="b">
        <f t="shared" si="9"/>
        <v>1</v>
      </c>
      <c r="AC19" s="55" t="b">
        <f t="shared" si="10"/>
        <v>1</v>
      </c>
      <c r="AD19" s="55" t="b">
        <f t="shared" si="11"/>
        <v>1</v>
      </c>
      <c r="AE19" s="56" t="b">
        <f t="shared" si="12"/>
        <v>1</v>
      </c>
      <c r="AF19" s="56" t="b">
        <f t="shared" si="13"/>
        <v>1</v>
      </c>
    </row>
    <row r="20" spans="2:32" s="48" customFormat="1" ht="15" customHeight="1" x14ac:dyDescent="0.25">
      <c r="B20" s="122"/>
      <c r="C20" s="119"/>
      <c r="D20" s="120"/>
      <c r="E20" s="119"/>
      <c r="F20" s="120"/>
      <c r="G20" s="119"/>
      <c r="H20" s="121"/>
      <c r="I20" s="49"/>
      <c r="J20" s="122"/>
      <c r="K20" s="123"/>
      <c r="L20" s="120"/>
      <c r="M20" s="119"/>
      <c r="N20" s="120"/>
      <c r="O20" s="49"/>
      <c r="P20" s="121"/>
      <c r="Q20" s="126"/>
      <c r="R20" s="121"/>
      <c r="S20" s="54" t="b">
        <f t="shared" si="0"/>
        <v>1</v>
      </c>
      <c r="T20" s="54">
        <f t="shared" si="1"/>
        <v>0</v>
      </c>
      <c r="U20" s="55" t="b">
        <f t="shared" si="2"/>
        <v>1</v>
      </c>
      <c r="V20" s="55" t="b">
        <f t="shared" si="3"/>
        <v>1</v>
      </c>
      <c r="W20" s="55" t="b">
        <f t="shared" si="4"/>
        <v>1</v>
      </c>
      <c r="X20" s="55" t="b">
        <f t="shared" si="5"/>
        <v>1</v>
      </c>
      <c r="Y20" s="54" t="b">
        <f t="shared" si="6"/>
        <v>1</v>
      </c>
      <c r="Z20" s="54">
        <f t="shared" si="7"/>
        <v>0</v>
      </c>
      <c r="AA20" s="55" t="b">
        <f t="shared" si="8"/>
        <v>1</v>
      </c>
      <c r="AB20" s="55" t="b">
        <f t="shared" si="9"/>
        <v>1</v>
      </c>
      <c r="AC20" s="55" t="b">
        <f t="shared" si="10"/>
        <v>1</v>
      </c>
      <c r="AD20" s="55" t="b">
        <f t="shared" si="11"/>
        <v>1</v>
      </c>
      <c r="AE20" s="56" t="b">
        <f t="shared" si="12"/>
        <v>1</v>
      </c>
      <c r="AF20" s="56" t="b">
        <f t="shared" si="13"/>
        <v>1</v>
      </c>
    </row>
    <row r="21" spans="2:32" s="48" customFormat="1" ht="15" customHeight="1" x14ac:dyDescent="0.25">
      <c r="B21" s="122"/>
      <c r="C21" s="119"/>
      <c r="D21" s="120"/>
      <c r="E21" s="119"/>
      <c r="F21" s="120"/>
      <c r="G21" s="119"/>
      <c r="H21" s="121"/>
      <c r="I21" s="49"/>
      <c r="J21" s="122"/>
      <c r="K21" s="123"/>
      <c r="L21" s="120"/>
      <c r="M21" s="119"/>
      <c r="N21" s="120"/>
      <c r="O21" s="49"/>
      <c r="P21" s="121"/>
      <c r="Q21" s="126"/>
      <c r="R21" s="121"/>
      <c r="S21" s="54" t="b">
        <f t="shared" si="0"/>
        <v>1</v>
      </c>
      <c r="T21" s="54">
        <f t="shared" si="1"/>
        <v>0</v>
      </c>
      <c r="U21" s="55" t="b">
        <f t="shared" si="2"/>
        <v>1</v>
      </c>
      <c r="V21" s="55" t="b">
        <f t="shared" si="3"/>
        <v>1</v>
      </c>
      <c r="W21" s="55" t="b">
        <f t="shared" si="4"/>
        <v>1</v>
      </c>
      <c r="X21" s="55" t="b">
        <f t="shared" si="5"/>
        <v>1</v>
      </c>
      <c r="Y21" s="54" t="b">
        <f t="shared" si="6"/>
        <v>1</v>
      </c>
      <c r="Z21" s="54">
        <f t="shared" si="7"/>
        <v>0</v>
      </c>
      <c r="AA21" s="55" t="b">
        <f t="shared" si="8"/>
        <v>1</v>
      </c>
      <c r="AB21" s="55" t="b">
        <f t="shared" si="9"/>
        <v>1</v>
      </c>
      <c r="AC21" s="55" t="b">
        <f t="shared" si="10"/>
        <v>1</v>
      </c>
      <c r="AD21" s="55" t="b">
        <f t="shared" si="11"/>
        <v>1</v>
      </c>
      <c r="AE21" s="56" t="b">
        <f t="shared" si="12"/>
        <v>1</v>
      </c>
      <c r="AF21" s="56" t="b">
        <f t="shared" si="13"/>
        <v>1</v>
      </c>
    </row>
    <row r="22" spans="2:32" s="48" customFormat="1" ht="15" customHeight="1" x14ac:dyDescent="0.25">
      <c r="B22" s="122"/>
      <c r="C22" s="119"/>
      <c r="D22" s="120"/>
      <c r="E22" s="119"/>
      <c r="F22" s="120"/>
      <c r="G22" s="119"/>
      <c r="H22" s="121"/>
      <c r="I22" s="49"/>
      <c r="J22" s="122"/>
      <c r="K22" s="123"/>
      <c r="L22" s="120"/>
      <c r="M22" s="119"/>
      <c r="N22" s="120"/>
      <c r="O22" s="49"/>
      <c r="P22" s="121"/>
      <c r="Q22" s="126"/>
      <c r="R22" s="121"/>
      <c r="S22" s="54" t="b">
        <f t="shared" si="0"/>
        <v>1</v>
      </c>
      <c r="T22" s="54">
        <f t="shared" si="1"/>
        <v>0</v>
      </c>
      <c r="U22" s="55" t="b">
        <f t="shared" si="2"/>
        <v>1</v>
      </c>
      <c r="V22" s="55" t="b">
        <f t="shared" si="3"/>
        <v>1</v>
      </c>
      <c r="W22" s="55" t="b">
        <f t="shared" si="4"/>
        <v>1</v>
      </c>
      <c r="X22" s="55" t="b">
        <f t="shared" si="5"/>
        <v>1</v>
      </c>
      <c r="Y22" s="54" t="b">
        <f t="shared" si="6"/>
        <v>1</v>
      </c>
      <c r="Z22" s="54">
        <f t="shared" si="7"/>
        <v>0</v>
      </c>
      <c r="AA22" s="55" t="b">
        <f t="shared" si="8"/>
        <v>1</v>
      </c>
      <c r="AB22" s="55" t="b">
        <f t="shared" si="9"/>
        <v>1</v>
      </c>
      <c r="AC22" s="55" t="b">
        <f t="shared" si="10"/>
        <v>1</v>
      </c>
      <c r="AD22" s="55" t="b">
        <f t="shared" si="11"/>
        <v>1</v>
      </c>
      <c r="AE22" s="56" t="b">
        <f t="shared" si="12"/>
        <v>1</v>
      </c>
      <c r="AF22" s="56" t="b">
        <f t="shared" si="13"/>
        <v>1</v>
      </c>
    </row>
    <row r="23" spans="2:32" s="48" customFormat="1" ht="15" customHeight="1" x14ac:dyDescent="0.25">
      <c r="B23" s="122"/>
      <c r="C23" s="119"/>
      <c r="D23" s="120"/>
      <c r="E23" s="119"/>
      <c r="F23" s="120"/>
      <c r="G23" s="119"/>
      <c r="H23" s="121"/>
      <c r="I23" s="49"/>
      <c r="J23" s="122"/>
      <c r="K23" s="123"/>
      <c r="L23" s="120"/>
      <c r="M23" s="119"/>
      <c r="N23" s="120"/>
      <c r="O23" s="49"/>
      <c r="P23" s="121"/>
      <c r="Q23" s="126"/>
      <c r="R23" s="121"/>
      <c r="S23" s="54" t="b">
        <f t="shared" si="0"/>
        <v>1</v>
      </c>
      <c r="T23" s="54">
        <f t="shared" si="1"/>
        <v>0</v>
      </c>
      <c r="U23" s="55" t="b">
        <f t="shared" si="2"/>
        <v>1</v>
      </c>
      <c r="V23" s="55" t="b">
        <f t="shared" si="3"/>
        <v>1</v>
      </c>
      <c r="W23" s="55" t="b">
        <f t="shared" si="4"/>
        <v>1</v>
      </c>
      <c r="X23" s="55" t="b">
        <f t="shared" si="5"/>
        <v>1</v>
      </c>
      <c r="Y23" s="54" t="b">
        <f t="shared" si="6"/>
        <v>1</v>
      </c>
      <c r="Z23" s="54">
        <f t="shared" si="7"/>
        <v>0</v>
      </c>
      <c r="AA23" s="55" t="b">
        <f t="shared" si="8"/>
        <v>1</v>
      </c>
      <c r="AB23" s="55" t="b">
        <f t="shared" si="9"/>
        <v>1</v>
      </c>
      <c r="AC23" s="55" t="b">
        <f t="shared" si="10"/>
        <v>1</v>
      </c>
      <c r="AD23" s="55" t="b">
        <f t="shared" si="11"/>
        <v>1</v>
      </c>
      <c r="AE23" s="56" t="b">
        <f t="shared" si="12"/>
        <v>1</v>
      </c>
      <c r="AF23" s="56" t="b">
        <f t="shared" si="13"/>
        <v>1</v>
      </c>
    </row>
    <row r="24" spans="2:32" s="48" customFormat="1" ht="15" customHeight="1" x14ac:dyDescent="0.25">
      <c r="B24" s="122"/>
      <c r="C24" s="119"/>
      <c r="D24" s="120"/>
      <c r="E24" s="119"/>
      <c r="F24" s="120"/>
      <c r="G24" s="119"/>
      <c r="H24" s="121"/>
      <c r="I24" s="49"/>
      <c r="J24" s="122"/>
      <c r="K24" s="123"/>
      <c r="L24" s="120"/>
      <c r="M24" s="119"/>
      <c r="N24" s="120"/>
      <c r="O24" s="49"/>
      <c r="P24" s="121"/>
      <c r="Q24" s="126"/>
      <c r="R24" s="121"/>
      <c r="S24" s="54" t="b">
        <f t="shared" si="0"/>
        <v>1</v>
      </c>
      <c r="T24" s="54">
        <f t="shared" si="1"/>
        <v>0</v>
      </c>
      <c r="U24" s="55" t="b">
        <f t="shared" si="2"/>
        <v>1</v>
      </c>
      <c r="V24" s="55" t="b">
        <f t="shared" si="3"/>
        <v>1</v>
      </c>
      <c r="W24" s="55" t="b">
        <f t="shared" si="4"/>
        <v>1</v>
      </c>
      <c r="X24" s="55" t="b">
        <f t="shared" si="5"/>
        <v>1</v>
      </c>
      <c r="Y24" s="54" t="b">
        <f t="shared" si="6"/>
        <v>1</v>
      </c>
      <c r="Z24" s="54">
        <f t="shared" si="7"/>
        <v>0</v>
      </c>
      <c r="AA24" s="55" t="b">
        <f t="shared" si="8"/>
        <v>1</v>
      </c>
      <c r="AB24" s="55" t="b">
        <f t="shared" si="9"/>
        <v>1</v>
      </c>
      <c r="AC24" s="55" t="b">
        <f t="shared" si="10"/>
        <v>1</v>
      </c>
      <c r="AD24" s="55" t="b">
        <f t="shared" si="11"/>
        <v>1</v>
      </c>
      <c r="AE24" s="56" t="b">
        <f t="shared" si="12"/>
        <v>1</v>
      </c>
      <c r="AF24" s="56" t="b">
        <f t="shared" si="13"/>
        <v>1</v>
      </c>
    </row>
    <row r="25" spans="2:32" s="48" customFormat="1" ht="15" customHeight="1" x14ac:dyDescent="0.25">
      <c r="B25" s="122"/>
      <c r="C25" s="119"/>
      <c r="D25" s="120"/>
      <c r="E25" s="119"/>
      <c r="F25" s="120"/>
      <c r="G25" s="119"/>
      <c r="H25" s="121"/>
      <c r="I25" s="49"/>
      <c r="J25" s="122"/>
      <c r="K25" s="123"/>
      <c r="L25" s="120"/>
      <c r="M25" s="119"/>
      <c r="N25" s="120"/>
      <c r="O25" s="49"/>
      <c r="P25" s="121"/>
      <c r="Q25" s="126"/>
      <c r="R25" s="121"/>
      <c r="S25" s="54" t="b">
        <f t="shared" si="0"/>
        <v>1</v>
      </c>
      <c r="T25" s="54">
        <f t="shared" si="1"/>
        <v>0</v>
      </c>
      <c r="U25" s="55" t="b">
        <f t="shared" si="2"/>
        <v>1</v>
      </c>
      <c r="V25" s="55" t="b">
        <f t="shared" si="3"/>
        <v>1</v>
      </c>
      <c r="W25" s="55" t="b">
        <f t="shared" si="4"/>
        <v>1</v>
      </c>
      <c r="X25" s="55" t="b">
        <f t="shared" si="5"/>
        <v>1</v>
      </c>
      <c r="Y25" s="54" t="b">
        <f t="shared" si="6"/>
        <v>1</v>
      </c>
      <c r="Z25" s="54">
        <f t="shared" si="7"/>
        <v>0</v>
      </c>
      <c r="AA25" s="55" t="b">
        <f t="shared" si="8"/>
        <v>1</v>
      </c>
      <c r="AB25" s="55" t="b">
        <f t="shared" si="9"/>
        <v>1</v>
      </c>
      <c r="AC25" s="55" t="b">
        <f t="shared" si="10"/>
        <v>1</v>
      </c>
      <c r="AD25" s="55" t="b">
        <f t="shared" si="11"/>
        <v>1</v>
      </c>
      <c r="AE25" s="56" t="b">
        <f t="shared" si="12"/>
        <v>1</v>
      </c>
      <c r="AF25" s="56" t="b">
        <f t="shared" si="13"/>
        <v>1</v>
      </c>
    </row>
    <row r="26" spans="2:32" s="48" customFormat="1" ht="15" customHeight="1" x14ac:dyDescent="0.25">
      <c r="B26" s="122"/>
      <c r="C26" s="119"/>
      <c r="D26" s="120"/>
      <c r="E26" s="119"/>
      <c r="F26" s="120"/>
      <c r="G26" s="119"/>
      <c r="H26" s="121"/>
      <c r="I26" s="49"/>
      <c r="J26" s="122"/>
      <c r="K26" s="123"/>
      <c r="L26" s="120"/>
      <c r="M26" s="119"/>
      <c r="N26" s="120"/>
      <c r="O26" s="49"/>
      <c r="P26" s="121"/>
      <c r="Q26" s="126"/>
      <c r="R26" s="121"/>
      <c r="S26" s="54" t="b">
        <f t="shared" si="0"/>
        <v>1</v>
      </c>
      <c r="T26" s="54">
        <f t="shared" si="1"/>
        <v>0</v>
      </c>
      <c r="U26" s="55" t="b">
        <f t="shared" si="2"/>
        <v>1</v>
      </c>
      <c r="V26" s="55" t="b">
        <f t="shared" si="3"/>
        <v>1</v>
      </c>
      <c r="W26" s="55" t="b">
        <f t="shared" si="4"/>
        <v>1</v>
      </c>
      <c r="X26" s="55" t="b">
        <f t="shared" si="5"/>
        <v>1</v>
      </c>
      <c r="Y26" s="54" t="b">
        <f t="shared" si="6"/>
        <v>1</v>
      </c>
      <c r="Z26" s="54">
        <f t="shared" si="7"/>
        <v>0</v>
      </c>
      <c r="AA26" s="55" t="b">
        <f t="shared" si="8"/>
        <v>1</v>
      </c>
      <c r="AB26" s="55" t="b">
        <f t="shared" si="9"/>
        <v>1</v>
      </c>
      <c r="AC26" s="55" t="b">
        <f t="shared" si="10"/>
        <v>1</v>
      </c>
      <c r="AD26" s="55" t="b">
        <f t="shared" si="11"/>
        <v>1</v>
      </c>
      <c r="AE26" s="56" t="b">
        <f t="shared" si="12"/>
        <v>1</v>
      </c>
      <c r="AF26" s="56" t="b">
        <f t="shared" si="13"/>
        <v>1</v>
      </c>
    </row>
    <row r="27" spans="2:32" s="48" customFormat="1" ht="15" customHeight="1" x14ac:dyDescent="0.25">
      <c r="B27" s="122"/>
      <c r="C27" s="119"/>
      <c r="D27" s="120"/>
      <c r="E27" s="119"/>
      <c r="F27" s="120"/>
      <c r="G27" s="119"/>
      <c r="H27" s="121"/>
      <c r="I27" s="49"/>
      <c r="J27" s="122"/>
      <c r="K27" s="123"/>
      <c r="L27" s="120"/>
      <c r="M27" s="119"/>
      <c r="N27" s="120"/>
      <c r="O27" s="49"/>
      <c r="P27" s="121"/>
      <c r="Q27" s="126"/>
      <c r="R27" s="121"/>
      <c r="S27" s="54" t="b">
        <f t="shared" si="0"/>
        <v>1</v>
      </c>
      <c r="T27" s="54">
        <f t="shared" si="1"/>
        <v>0</v>
      </c>
      <c r="U27" s="55" t="b">
        <f t="shared" si="2"/>
        <v>1</v>
      </c>
      <c r="V27" s="55" t="b">
        <f t="shared" si="3"/>
        <v>1</v>
      </c>
      <c r="W27" s="55" t="b">
        <f t="shared" si="4"/>
        <v>1</v>
      </c>
      <c r="X27" s="55" t="b">
        <f t="shared" si="5"/>
        <v>1</v>
      </c>
      <c r="Y27" s="54" t="b">
        <f t="shared" si="6"/>
        <v>1</v>
      </c>
      <c r="Z27" s="54">
        <f t="shared" si="7"/>
        <v>0</v>
      </c>
      <c r="AA27" s="55" t="b">
        <f t="shared" si="8"/>
        <v>1</v>
      </c>
      <c r="AB27" s="55" t="b">
        <f t="shared" si="9"/>
        <v>1</v>
      </c>
      <c r="AC27" s="55" t="b">
        <f t="shared" si="10"/>
        <v>1</v>
      </c>
      <c r="AD27" s="55" t="b">
        <f t="shared" si="11"/>
        <v>1</v>
      </c>
      <c r="AE27" s="56" t="b">
        <f t="shared" si="12"/>
        <v>1</v>
      </c>
      <c r="AF27" s="56" t="b">
        <f t="shared" si="13"/>
        <v>1</v>
      </c>
    </row>
    <row r="28" spans="2:32" s="48" customFormat="1" ht="15" customHeight="1" x14ac:dyDescent="0.25">
      <c r="B28" s="122"/>
      <c r="C28" s="119"/>
      <c r="D28" s="120"/>
      <c r="E28" s="119"/>
      <c r="F28" s="120"/>
      <c r="G28" s="119"/>
      <c r="H28" s="121"/>
      <c r="I28" s="49"/>
      <c r="J28" s="122"/>
      <c r="K28" s="123"/>
      <c r="L28" s="120"/>
      <c r="M28" s="119"/>
      <c r="N28" s="120"/>
      <c r="O28" s="49"/>
      <c r="P28" s="121"/>
      <c r="Q28" s="126"/>
      <c r="R28" s="121"/>
      <c r="S28" s="54" t="b">
        <f t="shared" si="0"/>
        <v>1</v>
      </c>
      <c r="T28" s="54">
        <f t="shared" si="1"/>
        <v>0</v>
      </c>
      <c r="U28" s="55" t="b">
        <f t="shared" si="2"/>
        <v>1</v>
      </c>
      <c r="V28" s="55" t="b">
        <f t="shared" si="3"/>
        <v>1</v>
      </c>
      <c r="W28" s="55" t="b">
        <f t="shared" si="4"/>
        <v>1</v>
      </c>
      <c r="X28" s="55" t="b">
        <f t="shared" si="5"/>
        <v>1</v>
      </c>
      <c r="Y28" s="54" t="b">
        <f t="shared" si="6"/>
        <v>1</v>
      </c>
      <c r="Z28" s="54">
        <f t="shared" si="7"/>
        <v>0</v>
      </c>
      <c r="AA28" s="55" t="b">
        <f t="shared" si="8"/>
        <v>1</v>
      </c>
      <c r="AB28" s="55" t="b">
        <f t="shared" si="9"/>
        <v>1</v>
      </c>
      <c r="AC28" s="55" t="b">
        <f t="shared" si="10"/>
        <v>1</v>
      </c>
      <c r="AD28" s="55" t="b">
        <f t="shared" si="11"/>
        <v>1</v>
      </c>
      <c r="AE28" s="56" t="b">
        <f t="shared" si="12"/>
        <v>1</v>
      </c>
      <c r="AF28" s="56" t="b">
        <f t="shared" si="13"/>
        <v>1</v>
      </c>
    </row>
    <row r="29" spans="2:32" s="48" customFormat="1" ht="15" customHeight="1" x14ac:dyDescent="0.25">
      <c r="B29" s="49"/>
      <c r="C29" s="49"/>
      <c r="D29" s="49"/>
      <c r="E29" s="49"/>
      <c r="F29" s="114"/>
      <c r="G29" s="114"/>
      <c r="H29" s="127"/>
      <c r="I29" s="49"/>
      <c r="J29" s="49"/>
      <c r="K29" s="49"/>
      <c r="L29" s="49"/>
      <c r="M29" s="49"/>
      <c r="N29" s="114"/>
      <c r="O29" s="114"/>
      <c r="P29" s="127"/>
      <c r="Q29" s="127"/>
      <c r="R29" s="128"/>
      <c r="S29" s="54">
        <f>COUNTIF(S14:S28,FALSE)</f>
        <v>0</v>
      </c>
      <c r="T29" s="129"/>
      <c r="U29" s="129"/>
      <c r="V29" s="129"/>
      <c r="W29" s="57"/>
      <c r="X29" s="57"/>
      <c r="Y29" s="54">
        <f>COUNTIF(Y14:Y28,FALSE)</f>
        <v>0</v>
      </c>
      <c r="Z29" s="57"/>
      <c r="AA29" s="57"/>
      <c r="AB29" s="57"/>
      <c r="AC29" s="57"/>
      <c r="AD29" s="57"/>
      <c r="AE29" s="57">
        <f>COUNTIF(AE14:AE28,FALSE)</f>
        <v>0</v>
      </c>
      <c r="AF29" s="57">
        <f>COUNTIF(AF14:AF28,FALSE)</f>
        <v>0</v>
      </c>
    </row>
    <row r="30" spans="2:32" s="58" customFormat="1" ht="21.75" customHeight="1" x14ac:dyDescent="0.25">
      <c r="F30" s="272"/>
      <c r="G30" s="272"/>
      <c r="H30" s="272"/>
      <c r="M30" s="273"/>
      <c r="N30" s="273"/>
      <c r="O30" s="111"/>
      <c r="P30" s="112"/>
      <c r="Q30" s="112"/>
      <c r="R30" s="57"/>
    </row>
    <row r="31" spans="2:32" ht="20.85" customHeight="1" x14ac:dyDescent="0.3"/>
    <row r="32" spans="2:32" ht="20.85" customHeight="1" x14ac:dyDescent="0.3"/>
    <row r="33" spans="1:30" ht="20.85" customHeight="1" x14ac:dyDescent="0.3">
      <c r="A33" s="12" t="str">
        <f ca="1">MID(CELL("filename",A3),FIND("]",CELL("filename",A3))+1,256)</f>
        <v>560</v>
      </c>
      <c r="B33" s="157" t="s">
        <v>388</v>
      </c>
    </row>
    <row r="34" spans="1:30" ht="20.85" customHeight="1" x14ac:dyDescent="0.3">
      <c r="A34" s="12" t="s">
        <v>67</v>
      </c>
      <c r="B34" s="156" t="s">
        <v>374</v>
      </c>
    </row>
    <row r="35" spans="1:30" ht="20.85" customHeight="1" x14ac:dyDescent="0.3">
      <c r="A35" s="12" t="s">
        <v>68</v>
      </c>
      <c r="B35" s="12" t="str">
        <f t="shared" ref="B35:B43" ca="1" si="14">IF(ISNA(INDEX(ErrorTable,MATCH($A$33&amp;$A35&amp;FALSE,ErrorKey,0),6)),"",INDEX(ErrorTable,MATCH($A$33&amp;$A35&amp;FALSE,ErrorKey,0),6))</f>
        <v/>
      </c>
    </row>
    <row r="36" spans="1:30" ht="20.85" customHeight="1" x14ac:dyDescent="0.3">
      <c r="A36" s="12" t="s">
        <v>69</v>
      </c>
      <c r="B36" s="12" t="str">
        <f t="shared" ca="1" si="14"/>
        <v/>
      </c>
    </row>
    <row r="37" spans="1:30" ht="20.85" customHeight="1" x14ac:dyDescent="0.3">
      <c r="A37" s="12" t="s">
        <v>70</v>
      </c>
      <c r="B37" s="12" t="str">
        <f t="shared" ca="1" si="14"/>
        <v/>
      </c>
      <c r="F37" s="47" t="s">
        <v>125</v>
      </c>
      <c r="N37" s="47" t="s">
        <v>125</v>
      </c>
      <c r="R37" s="47" t="s">
        <v>125</v>
      </c>
    </row>
    <row r="38" spans="1:30" ht="20.85" customHeight="1" x14ac:dyDescent="0.3">
      <c r="A38" s="12" t="s">
        <v>71</v>
      </c>
      <c r="B38" s="12" t="str">
        <f t="shared" ca="1" si="14"/>
        <v/>
      </c>
    </row>
    <row r="39" spans="1:30" ht="20.85" customHeight="1" x14ac:dyDescent="0.3">
      <c r="A39" s="12" t="s">
        <v>72</v>
      </c>
      <c r="B39" s="12" t="str">
        <f t="shared" ca="1" si="14"/>
        <v/>
      </c>
    </row>
    <row r="40" spans="1:30" ht="20.85" customHeight="1" x14ac:dyDescent="0.3">
      <c r="A40" s="12" t="s">
        <v>73</v>
      </c>
      <c r="B40" s="12" t="str">
        <f t="shared" ca="1" si="14"/>
        <v/>
      </c>
    </row>
    <row r="41" spans="1:30" ht="20.85" customHeight="1" x14ac:dyDescent="0.3">
      <c r="A41" s="12" t="s">
        <v>74</v>
      </c>
      <c r="B41" s="12" t="str">
        <f t="shared" ca="1" si="14"/>
        <v/>
      </c>
    </row>
    <row r="42" spans="1:30" ht="20.85" customHeight="1" x14ac:dyDescent="0.3">
      <c r="A42" s="12" t="s">
        <v>75</v>
      </c>
      <c r="B42" s="12" t="str">
        <f t="shared" ca="1" si="14"/>
        <v/>
      </c>
    </row>
    <row r="43" spans="1:30" ht="20.85" customHeight="1" x14ac:dyDescent="0.3">
      <c r="A43" s="12" t="s">
        <v>76</v>
      </c>
      <c r="B43" s="12" t="str">
        <f t="shared" ca="1" si="14"/>
        <v/>
      </c>
    </row>
    <row r="44" spans="1:30" ht="20.85" customHeight="1" x14ac:dyDescent="0.3">
      <c r="F44" s="47" t="s">
        <v>125</v>
      </c>
    </row>
    <row r="45" spans="1:30" ht="20.85" customHeight="1" x14ac:dyDescent="0.3"/>
    <row r="46" spans="1:30" ht="20.85" customHeight="1" x14ac:dyDescent="0.3"/>
    <row r="47" spans="1:30" ht="20.85" customHeight="1" x14ac:dyDescent="0.3">
      <c r="F47" s="62" t="s">
        <v>125</v>
      </c>
      <c r="G47" s="62"/>
      <c r="M47" s="62"/>
      <c r="N47" s="63" t="s">
        <v>125</v>
      </c>
      <c r="O47" s="63"/>
      <c r="R47" s="62" t="s">
        <v>125</v>
      </c>
      <c r="S47" s="62"/>
      <c r="T47" s="62"/>
      <c r="U47" s="62"/>
      <c r="V47" s="62"/>
      <c r="W47" s="62"/>
      <c r="X47" s="62"/>
      <c r="Y47" s="62"/>
      <c r="Z47" s="62"/>
      <c r="AA47" s="62"/>
      <c r="AB47" s="62"/>
      <c r="AC47" s="62"/>
      <c r="AD47" s="62"/>
    </row>
  </sheetData>
  <sheetProtection formatColumns="0" formatRows="0"/>
  <dataConsolidate/>
  <mergeCells count="13">
    <mergeCell ref="F30:H30"/>
    <mergeCell ref="M30:N30"/>
    <mergeCell ref="O6:R6"/>
    <mergeCell ref="O5:V5"/>
    <mergeCell ref="E5:J5"/>
    <mergeCell ref="E6:J6"/>
    <mergeCell ref="E7:J7"/>
    <mergeCell ref="AK1:AK3"/>
    <mergeCell ref="B3:R3"/>
    <mergeCell ref="B1:R1"/>
    <mergeCell ref="B10:H10"/>
    <mergeCell ref="J10:P10"/>
    <mergeCell ref="B2:R2"/>
  </mergeCells>
  <conditionalFormatting sqref="S1:AD4">
    <cfRule type="cellIs" dxfId="1" priority="3" stopIfTrue="1" operator="equal">
      <formula>"na"</formula>
    </cfRule>
  </conditionalFormatting>
  <conditionalFormatting sqref="AK1:AK3">
    <cfRule type="cellIs" dxfId="0" priority="1" stopIfTrue="1" operator="equal">
      <formula>"na"</formula>
    </cfRule>
  </conditionalFormatting>
  <dataValidations disablePrompts="1" count="4">
    <dataValidation type="textLength" operator="equal" allowBlank="1" showInputMessage="1" showErrorMessage="1" errorTitle="Invalid data!" error="Company number must be 4 digits." sqref="B14:B28 IY14:IY28 SU14:SU28 ACQ14:ACQ28 AMM14:AMM28 AWI14:AWI28 BGE14:BGE28 BQA14:BQA28 BZW14:BZW28 CJS14:CJS28 CTO14:CTO28 DDK14:DDK28 DNG14:DNG28 DXC14:DXC28 EGY14:EGY28 EQU14:EQU28 FAQ14:FAQ28 FKM14:FKM28 FUI14:FUI28 GEE14:GEE28 GOA14:GOA28 GXW14:GXW28 HHS14:HHS28 HRO14:HRO28 IBK14:IBK28 ILG14:ILG28 IVC14:IVC28 JEY14:JEY28 JOU14:JOU28 JYQ14:JYQ28 KIM14:KIM28 KSI14:KSI28 LCE14:LCE28 LMA14:LMA28 LVW14:LVW28 MFS14:MFS28 MPO14:MPO28 MZK14:MZK28 NJG14:NJG28 NTC14:NTC28 OCY14:OCY28 OMU14:OMU28 OWQ14:OWQ28 PGM14:PGM28 PQI14:PQI28 QAE14:QAE28 QKA14:QKA28 QTW14:QTW28 RDS14:RDS28 RNO14:RNO28 RXK14:RXK28 SHG14:SHG28 SRC14:SRC28 TAY14:TAY28 TKU14:TKU28 TUQ14:TUQ28 UEM14:UEM28 UOI14:UOI28 UYE14:UYE28 VIA14:VIA28 VRW14:VRW28 WBS14:WBS28 WLO14:WLO28 WVK14:WVK28 B65545:B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B131081:B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B196617:B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B262153:B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B327689:B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B393225:B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B458761:B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B524297:B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B589833:B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B655369:B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B720905:B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B786441:B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B851977:B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B917513:B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B983049:B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J14:J28 JG14:JG28 TC14:TC28 ACY14:ACY28 AMU14:AMU28 AWQ14:AWQ28 BGM14:BGM28 BQI14:BQI28 CAE14:CAE28 CKA14:CKA28 CTW14:CTW28 DDS14:DDS28 DNO14:DNO28 DXK14:DXK28 EHG14:EHG28 ERC14:ERC28 FAY14:FAY28 FKU14:FKU28 FUQ14:FUQ28 GEM14:GEM28 GOI14:GOI28 GYE14:GYE28 HIA14:HIA28 HRW14:HRW28 IBS14:IBS28 ILO14:ILO28 IVK14:IVK28 JFG14:JFG28 JPC14:JPC28 JYY14:JYY28 KIU14:KIU28 KSQ14:KSQ28 LCM14:LCM28 LMI14:LMI28 LWE14:LWE28 MGA14:MGA28 MPW14:MPW28 MZS14:MZS28 NJO14:NJO28 NTK14:NTK28 ODG14:ODG28 ONC14:ONC28 OWY14:OWY28 PGU14:PGU28 PQQ14:PQQ28 QAM14:QAM28 QKI14:QKI28 QUE14:QUE28 REA14:REA28 RNW14:RNW28 RXS14:RXS28 SHO14:SHO28 SRK14:SRK28 TBG14:TBG28 TLC14:TLC28 TUY14:TUY28 UEU14:UEU28 UOQ14:UOQ28 UYM14:UYM28 VII14:VII28 VSE14:VSE28 WCA14:WCA28 WLW14:WLW28 WVS14:WVS28 J65545:J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J131081:J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J196617:J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J262153:J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J327689:J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J393225:J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J458761:J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J524297:J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J589833:J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J655369:J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J720905:J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J786441:J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J851977:J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J917513:J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J983049:J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700-000000000000}">
      <formula1>4</formula1>
    </dataValidation>
    <dataValidation type="textLength" operator="equal" allowBlank="1" showInputMessage="1" showErrorMessage="1" errorTitle="Invalid data!" error="GASB number must be 4 digits." sqref="D14:D28 JA14:JA28 SW14:SW28 ACS14:ACS28 AMO14:AMO28 AWK14:AWK28 BGG14:BGG28 BQC14:BQC28 BZY14:BZY28 CJU14:CJU28 CTQ14:CTQ28 DDM14:DDM28 DNI14:DNI28 DXE14:DXE28 EHA14:EHA28 EQW14:EQW28 FAS14:FAS28 FKO14:FKO28 FUK14:FUK28 GEG14:GEG28 GOC14:GOC28 GXY14:GXY28 HHU14:HHU28 HRQ14:HRQ28 IBM14:IBM28 ILI14:ILI28 IVE14:IVE28 JFA14:JFA28 JOW14:JOW28 JYS14:JYS28 KIO14:KIO28 KSK14:KSK28 LCG14:LCG28 LMC14:LMC28 LVY14:LVY28 MFU14:MFU28 MPQ14:MPQ28 MZM14:MZM28 NJI14:NJI28 NTE14:NTE28 ODA14:ODA28 OMW14:OMW28 OWS14:OWS28 PGO14:PGO28 PQK14:PQK28 QAG14:QAG28 QKC14:QKC28 QTY14:QTY28 RDU14:RDU28 RNQ14:RNQ28 RXM14:RXM28 SHI14:SHI28 SRE14:SRE28 TBA14:TBA28 TKW14:TKW28 TUS14:TUS28 UEO14:UEO28 UOK14:UOK28 UYG14:UYG28 VIC14:VIC28 VRY14:VRY28 WBU14:WBU28 WLQ14:WLQ28 WVM14:WVM28 D65545:D65559 JA65545:JA65559 SW65545:SW65559 ACS65545:ACS65559 AMO65545:AMO65559 AWK65545:AWK65559 BGG65545:BGG65559 BQC65545:BQC65559 BZY65545:BZY65559 CJU65545:CJU65559 CTQ65545:CTQ65559 DDM65545:DDM65559 DNI65545:DNI65559 DXE65545:DXE65559 EHA65545:EHA65559 EQW65545:EQW65559 FAS65545:FAS65559 FKO65545:FKO65559 FUK65545:FUK65559 GEG65545:GEG65559 GOC65545:GOC65559 GXY65545:GXY65559 HHU65545:HHU65559 HRQ65545:HRQ65559 IBM65545:IBM65559 ILI65545:ILI65559 IVE65545:IVE65559 JFA65545:JFA65559 JOW65545:JOW65559 JYS65545:JYS65559 KIO65545:KIO65559 KSK65545:KSK65559 LCG65545:LCG65559 LMC65545:LMC65559 LVY65545:LVY65559 MFU65545:MFU65559 MPQ65545:MPQ65559 MZM65545:MZM65559 NJI65545:NJI65559 NTE65545:NTE65559 ODA65545:ODA65559 OMW65545:OMW65559 OWS65545:OWS65559 PGO65545:PGO65559 PQK65545:PQK65559 QAG65545:QAG65559 QKC65545:QKC65559 QTY65545:QTY65559 RDU65545:RDU65559 RNQ65545:RNQ65559 RXM65545:RXM65559 SHI65545:SHI65559 SRE65545:SRE65559 TBA65545:TBA65559 TKW65545:TKW65559 TUS65545:TUS65559 UEO65545:UEO65559 UOK65545:UOK65559 UYG65545:UYG65559 VIC65545:VIC65559 VRY65545:VRY65559 WBU65545:WBU65559 WLQ65545:WLQ65559 WVM65545:WVM65559 D131081:D131095 JA131081:JA131095 SW131081:SW131095 ACS131081:ACS131095 AMO131081:AMO131095 AWK131081:AWK131095 BGG131081:BGG131095 BQC131081:BQC131095 BZY131081:BZY131095 CJU131081:CJU131095 CTQ131081:CTQ131095 DDM131081:DDM131095 DNI131081:DNI131095 DXE131081:DXE131095 EHA131081:EHA131095 EQW131081:EQW131095 FAS131081:FAS131095 FKO131081:FKO131095 FUK131081:FUK131095 GEG131081:GEG131095 GOC131081:GOC131095 GXY131081:GXY131095 HHU131081:HHU131095 HRQ131081:HRQ131095 IBM131081:IBM131095 ILI131081:ILI131095 IVE131081:IVE131095 JFA131081:JFA131095 JOW131081:JOW131095 JYS131081:JYS131095 KIO131081:KIO131095 KSK131081:KSK131095 LCG131081:LCG131095 LMC131081:LMC131095 LVY131081:LVY131095 MFU131081:MFU131095 MPQ131081:MPQ131095 MZM131081:MZM131095 NJI131081:NJI131095 NTE131081:NTE131095 ODA131081:ODA131095 OMW131081:OMW131095 OWS131081:OWS131095 PGO131081:PGO131095 PQK131081:PQK131095 QAG131081:QAG131095 QKC131081:QKC131095 QTY131081:QTY131095 RDU131081:RDU131095 RNQ131081:RNQ131095 RXM131081:RXM131095 SHI131081:SHI131095 SRE131081:SRE131095 TBA131081:TBA131095 TKW131081:TKW131095 TUS131081:TUS131095 UEO131081:UEO131095 UOK131081:UOK131095 UYG131081:UYG131095 VIC131081:VIC131095 VRY131081:VRY131095 WBU131081:WBU131095 WLQ131081:WLQ131095 WVM131081:WVM131095 D196617:D196631 JA196617:JA196631 SW196617:SW196631 ACS196617:ACS196631 AMO196617:AMO196631 AWK196617:AWK196631 BGG196617:BGG196631 BQC196617:BQC196631 BZY196617:BZY196631 CJU196617:CJU196631 CTQ196617:CTQ196631 DDM196617:DDM196631 DNI196617:DNI196631 DXE196617:DXE196631 EHA196617:EHA196631 EQW196617:EQW196631 FAS196617:FAS196631 FKO196617:FKO196631 FUK196617:FUK196631 GEG196617:GEG196631 GOC196617:GOC196631 GXY196617:GXY196631 HHU196617:HHU196631 HRQ196617:HRQ196631 IBM196617:IBM196631 ILI196617:ILI196631 IVE196617:IVE196631 JFA196617:JFA196631 JOW196617:JOW196631 JYS196617:JYS196631 KIO196617:KIO196631 KSK196617:KSK196631 LCG196617:LCG196631 LMC196617:LMC196631 LVY196617:LVY196631 MFU196617:MFU196631 MPQ196617:MPQ196631 MZM196617:MZM196631 NJI196617:NJI196631 NTE196617:NTE196631 ODA196617:ODA196631 OMW196617:OMW196631 OWS196617:OWS196631 PGO196617:PGO196631 PQK196617:PQK196631 QAG196617:QAG196631 QKC196617:QKC196631 QTY196617:QTY196631 RDU196617:RDU196631 RNQ196617:RNQ196631 RXM196617:RXM196631 SHI196617:SHI196631 SRE196617:SRE196631 TBA196617:TBA196631 TKW196617:TKW196631 TUS196617:TUS196631 UEO196617:UEO196631 UOK196617:UOK196631 UYG196617:UYG196631 VIC196617:VIC196631 VRY196617:VRY196631 WBU196617:WBU196631 WLQ196617:WLQ196631 WVM196617:WVM196631 D262153:D262167 JA262153:JA262167 SW262153:SW262167 ACS262153:ACS262167 AMO262153:AMO262167 AWK262153:AWK262167 BGG262153:BGG262167 BQC262153:BQC262167 BZY262153:BZY262167 CJU262153:CJU262167 CTQ262153:CTQ262167 DDM262153:DDM262167 DNI262153:DNI262167 DXE262153:DXE262167 EHA262153:EHA262167 EQW262153:EQW262167 FAS262153:FAS262167 FKO262153:FKO262167 FUK262153:FUK262167 GEG262153:GEG262167 GOC262153:GOC262167 GXY262153:GXY262167 HHU262153:HHU262167 HRQ262153:HRQ262167 IBM262153:IBM262167 ILI262153:ILI262167 IVE262153:IVE262167 JFA262153:JFA262167 JOW262153:JOW262167 JYS262153:JYS262167 KIO262153:KIO262167 KSK262153:KSK262167 LCG262153:LCG262167 LMC262153:LMC262167 LVY262153:LVY262167 MFU262153:MFU262167 MPQ262153:MPQ262167 MZM262153:MZM262167 NJI262153:NJI262167 NTE262153:NTE262167 ODA262153:ODA262167 OMW262153:OMW262167 OWS262153:OWS262167 PGO262153:PGO262167 PQK262153:PQK262167 QAG262153:QAG262167 QKC262153:QKC262167 QTY262153:QTY262167 RDU262153:RDU262167 RNQ262153:RNQ262167 RXM262153:RXM262167 SHI262153:SHI262167 SRE262153:SRE262167 TBA262153:TBA262167 TKW262153:TKW262167 TUS262153:TUS262167 UEO262153:UEO262167 UOK262153:UOK262167 UYG262153:UYG262167 VIC262153:VIC262167 VRY262153:VRY262167 WBU262153:WBU262167 WLQ262153:WLQ262167 WVM262153:WVM262167 D327689:D327703 JA327689:JA327703 SW327689:SW327703 ACS327689:ACS327703 AMO327689:AMO327703 AWK327689:AWK327703 BGG327689:BGG327703 BQC327689:BQC327703 BZY327689:BZY327703 CJU327689:CJU327703 CTQ327689:CTQ327703 DDM327689:DDM327703 DNI327689:DNI327703 DXE327689:DXE327703 EHA327689:EHA327703 EQW327689:EQW327703 FAS327689:FAS327703 FKO327689:FKO327703 FUK327689:FUK327703 GEG327689:GEG327703 GOC327689:GOC327703 GXY327689:GXY327703 HHU327689:HHU327703 HRQ327689:HRQ327703 IBM327689:IBM327703 ILI327689:ILI327703 IVE327689:IVE327703 JFA327689:JFA327703 JOW327689:JOW327703 JYS327689:JYS327703 KIO327689:KIO327703 KSK327689:KSK327703 LCG327689:LCG327703 LMC327689:LMC327703 LVY327689:LVY327703 MFU327689:MFU327703 MPQ327689:MPQ327703 MZM327689:MZM327703 NJI327689:NJI327703 NTE327689:NTE327703 ODA327689:ODA327703 OMW327689:OMW327703 OWS327689:OWS327703 PGO327689:PGO327703 PQK327689:PQK327703 QAG327689:QAG327703 QKC327689:QKC327703 QTY327689:QTY327703 RDU327689:RDU327703 RNQ327689:RNQ327703 RXM327689:RXM327703 SHI327689:SHI327703 SRE327689:SRE327703 TBA327689:TBA327703 TKW327689:TKW327703 TUS327689:TUS327703 UEO327689:UEO327703 UOK327689:UOK327703 UYG327689:UYG327703 VIC327689:VIC327703 VRY327689:VRY327703 WBU327689:WBU327703 WLQ327689:WLQ327703 WVM327689:WVM327703 D393225:D393239 JA393225:JA393239 SW393225:SW393239 ACS393225:ACS393239 AMO393225:AMO393239 AWK393225:AWK393239 BGG393225:BGG393239 BQC393225:BQC393239 BZY393225:BZY393239 CJU393225:CJU393239 CTQ393225:CTQ393239 DDM393225:DDM393239 DNI393225:DNI393239 DXE393225:DXE393239 EHA393225:EHA393239 EQW393225:EQW393239 FAS393225:FAS393239 FKO393225:FKO393239 FUK393225:FUK393239 GEG393225:GEG393239 GOC393225:GOC393239 GXY393225:GXY393239 HHU393225:HHU393239 HRQ393225:HRQ393239 IBM393225:IBM393239 ILI393225:ILI393239 IVE393225:IVE393239 JFA393225:JFA393239 JOW393225:JOW393239 JYS393225:JYS393239 KIO393225:KIO393239 KSK393225:KSK393239 LCG393225:LCG393239 LMC393225:LMC393239 LVY393225:LVY393239 MFU393225:MFU393239 MPQ393225:MPQ393239 MZM393225:MZM393239 NJI393225:NJI393239 NTE393225:NTE393239 ODA393225:ODA393239 OMW393225:OMW393239 OWS393225:OWS393239 PGO393225:PGO393239 PQK393225:PQK393239 QAG393225:QAG393239 QKC393225:QKC393239 QTY393225:QTY393239 RDU393225:RDU393239 RNQ393225:RNQ393239 RXM393225:RXM393239 SHI393225:SHI393239 SRE393225:SRE393239 TBA393225:TBA393239 TKW393225:TKW393239 TUS393225:TUS393239 UEO393225:UEO393239 UOK393225:UOK393239 UYG393225:UYG393239 VIC393225:VIC393239 VRY393225:VRY393239 WBU393225:WBU393239 WLQ393225:WLQ393239 WVM393225:WVM393239 D458761:D458775 JA458761:JA458775 SW458761:SW458775 ACS458761:ACS458775 AMO458761:AMO458775 AWK458761:AWK458775 BGG458761:BGG458775 BQC458761:BQC458775 BZY458761:BZY458775 CJU458761:CJU458775 CTQ458761:CTQ458775 DDM458761:DDM458775 DNI458761:DNI458775 DXE458761:DXE458775 EHA458761:EHA458775 EQW458761:EQW458775 FAS458761:FAS458775 FKO458761:FKO458775 FUK458761:FUK458775 GEG458761:GEG458775 GOC458761:GOC458775 GXY458761:GXY458775 HHU458761:HHU458775 HRQ458761:HRQ458775 IBM458761:IBM458775 ILI458761:ILI458775 IVE458761:IVE458775 JFA458761:JFA458775 JOW458761:JOW458775 JYS458761:JYS458775 KIO458761:KIO458775 KSK458761:KSK458775 LCG458761:LCG458775 LMC458761:LMC458775 LVY458761:LVY458775 MFU458761:MFU458775 MPQ458761:MPQ458775 MZM458761:MZM458775 NJI458761:NJI458775 NTE458761:NTE458775 ODA458761:ODA458775 OMW458761:OMW458775 OWS458761:OWS458775 PGO458761:PGO458775 PQK458761:PQK458775 QAG458761:QAG458775 QKC458761:QKC458775 QTY458761:QTY458775 RDU458761:RDU458775 RNQ458761:RNQ458775 RXM458761:RXM458775 SHI458761:SHI458775 SRE458761:SRE458775 TBA458761:TBA458775 TKW458761:TKW458775 TUS458761:TUS458775 UEO458761:UEO458775 UOK458761:UOK458775 UYG458761:UYG458775 VIC458761:VIC458775 VRY458761:VRY458775 WBU458761:WBU458775 WLQ458761:WLQ458775 WVM458761:WVM458775 D524297:D524311 JA524297:JA524311 SW524297:SW524311 ACS524297:ACS524311 AMO524297:AMO524311 AWK524297:AWK524311 BGG524297:BGG524311 BQC524297:BQC524311 BZY524297:BZY524311 CJU524297:CJU524311 CTQ524297:CTQ524311 DDM524297:DDM524311 DNI524297:DNI524311 DXE524297:DXE524311 EHA524297:EHA524311 EQW524297:EQW524311 FAS524297:FAS524311 FKO524297:FKO524311 FUK524297:FUK524311 GEG524297:GEG524311 GOC524297:GOC524311 GXY524297:GXY524311 HHU524297:HHU524311 HRQ524297:HRQ524311 IBM524297:IBM524311 ILI524297:ILI524311 IVE524297:IVE524311 JFA524297:JFA524311 JOW524297:JOW524311 JYS524297:JYS524311 KIO524297:KIO524311 KSK524297:KSK524311 LCG524297:LCG524311 LMC524297:LMC524311 LVY524297:LVY524311 MFU524297:MFU524311 MPQ524297:MPQ524311 MZM524297:MZM524311 NJI524297:NJI524311 NTE524297:NTE524311 ODA524297:ODA524311 OMW524297:OMW524311 OWS524297:OWS524311 PGO524297:PGO524311 PQK524297:PQK524311 QAG524297:QAG524311 QKC524297:QKC524311 QTY524297:QTY524311 RDU524297:RDU524311 RNQ524297:RNQ524311 RXM524297:RXM524311 SHI524297:SHI524311 SRE524297:SRE524311 TBA524297:TBA524311 TKW524297:TKW524311 TUS524297:TUS524311 UEO524297:UEO524311 UOK524297:UOK524311 UYG524297:UYG524311 VIC524297:VIC524311 VRY524297:VRY524311 WBU524297:WBU524311 WLQ524297:WLQ524311 WVM524297:WVM524311 D589833:D589847 JA589833:JA589847 SW589833:SW589847 ACS589833:ACS589847 AMO589833:AMO589847 AWK589833:AWK589847 BGG589833:BGG589847 BQC589833:BQC589847 BZY589833:BZY589847 CJU589833:CJU589847 CTQ589833:CTQ589847 DDM589833:DDM589847 DNI589833:DNI589847 DXE589833:DXE589847 EHA589833:EHA589847 EQW589833:EQW589847 FAS589833:FAS589847 FKO589833:FKO589847 FUK589833:FUK589847 GEG589833:GEG589847 GOC589833:GOC589847 GXY589833:GXY589847 HHU589833:HHU589847 HRQ589833:HRQ589847 IBM589833:IBM589847 ILI589833:ILI589847 IVE589833:IVE589847 JFA589833:JFA589847 JOW589833:JOW589847 JYS589833:JYS589847 KIO589833:KIO589847 KSK589833:KSK589847 LCG589833:LCG589847 LMC589833:LMC589847 LVY589833:LVY589847 MFU589833:MFU589847 MPQ589833:MPQ589847 MZM589833:MZM589847 NJI589833:NJI589847 NTE589833:NTE589847 ODA589833:ODA589847 OMW589833:OMW589847 OWS589833:OWS589847 PGO589833:PGO589847 PQK589833:PQK589847 QAG589833:QAG589847 QKC589833:QKC589847 QTY589833:QTY589847 RDU589833:RDU589847 RNQ589833:RNQ589847 RXM589833:RXM589847 SHI589833:SHI589847 SRE589833:SRE589847 TBA589833:TBA589847 TKW589833:TKW589847 TUS589833:TUS589847 UEO589833:UEO589847 UOK589833:UOK589847 UYG589833:UYG589847 VIC589833:VIC589847 VRY589833:VRY589847 WBU589833:WBU589847 WLQ589833:WLQ589847 WVM589833:WVM589847 D655369:D655383 JA655369:JA655383 SW655369:SW655383 ACS655369:ACS655383 AMO655369:AMO655383 AWK655369:AWK655383 BGG655369:BGG655383 BQC655369:BQC655383 BZY655369:BZY655383 CJU655369:CJU655383 CTQ655369:CTQ655383 DDM655369:DDM655383 DNI655369:DNI655383 DXE655369:DXE655383 EHA655369:EHA655383 EQW655369:EQW655383 FAS655369:FAS655383 FKO655369:FKO655383 FUK655369:FUK655383 GEG655369:GEG655383 GOC655369:GOC655383 GXY655369:GXY655383 HHU655369:HHU655383 HRQ655369:HRQ655383 IBM655369:IBM655383 ILI655369:ILI655383 IVE655369:IVE655383 JFA655369:JFA655383 JOW655369:JOW655383 JYS655369:JYS655383 KIO655369:KIO655383 KSK655369:KSK655383 LCG655369:LCG655383 LMC655369:LMC655383 LVY655369:LVY655383 MFU655369:MFU655383 MPQ655369:MPQ655383 MZM655369:MZM655383 NJI655369:NJI655383 NTE655369:NTE655383 ODA655369:ODA655383 OMW655369:OMW655383 OWS655369:OWS655383 PGO655369:PGO655383 PQK655369:PQK655383 QAG655369:QAG655383 QKC655369:QKC655383 QTY655369:QTY655383 RDU655369:RDU655383 RNQ655369:RNQ655383 RXM655369:RXM655383 SHI655369:SHI655383 SRE655369:SRE655383 TBA655369:TBA655383 TKW655369:TKW655383 TUS655369:TUS655383 UEO655369:UEO655383 UOK655369:UOK655383 UYG655369:UYG655383 VIC655369:VIC655383 VRY655369:VRY655383 WBU655369:WBU655383 WLQ655369:WLQ655383 WVM655369:WVM655383 D720905:D720919 JA720905:JA720919 SW720905:SW720919 ACS720905:ACS720919 AMO720905:AMO720919 AWK720905:AWK720919 BGG720905:BGG720919 BQC720905:BQC720919 BZY720905:BZY720919 CJU720905:CJU720919 CTQ720905:CTQ720919 DDM720905:DDM720919 DNI720905:DNI720919 DXE720905:DXE720919 EHA720905:EHA720919 EQW720905:EQW720919 FAS720905:FAS720919 FKO720905:FKO720919 FUK720905:FUK720919 GEG720905:GEG720919 GOC720905:GOC720919 GXY720905:GXY720919 HHU720905:HHU720919 HRQ720905:HRQ720919 IBM720905:IBM720919 ILI720905:ILI720919 IVE720905:IVE720919 JFA720905:JFA720919 JOW720905:JOW720919 JYS720905:JYS720919 KIO720905:KIO720919 KSK720905:KSK720919 LCG720905:LCG720919 LMC720905:LMC720919 LVY720905:LVY720919 MFU720905:MFU720919 MPQ720905:MPQ720919 MZM720905:MZM720919 NJI720905:NJI720919 NTE720905:NTE720919 ODA720905:ODA720919 OMW720905:OMW720919 OWS720905:OWS720919 PGO720905:PGO720919 PQK720905:PQK720919 QAG720905:QAG720919 QKC720905:QKC720919 QTY720905:QTY720919 RDU720905:RDU720919 RNQ720905:RNQ720919 RXM720905:RXM720919 SHI720905:SHI720919 SRE720905:SRE720919 TBA720905:TBA720919 TKW720905:TKW720919 TUS720905:TUS720919 UEO720905:UEO720919 UOK720905:UOK720919 UYG720905:UYG720919 VIC720905:VIC720919 VRY720905:VRY720919 WBU720905:WBU720919 WLQ720905:WLQ720919 WVM720905:WVM720919 D786441:D786455 JA786441:JA786455 SW786441:SW786455 ACS786441:ACS786455 AMO786441:AMO786455 AWK786441:AWK786455 BGG786441:BGG786455 BQC786441:BQC786455 BZY786441:BZY786455 CJU786441:CJU786455 CTQ786441:CTQ786455 DDM786441:DDM786455 DNI786441:DNI786455 DXE786441:DXE786455 EHA786441:EHA786455 EQW786441:EQW786455 FAS786441:FAS786455 FKO786441:FKO786455 FUK786441:FUK786455 GEG786441:GEG786455 GOC786441:GOC786455 GXY786441:GXY786455 HHU786441:HHU786455 HRQ786441:HRQ786455 IBM786441:IBM786455 ILI786441:ILI786455 IVE786441:IVE786455 JFA786441:JFA786455 JOW786441:JOW786455 JYS786441:JYS786455 KIO786441:KIO786455 KSK786441:KSK786455 LCG786441:LCG786455 LMC786441:LMC786455 LVY786441:LVY786455 MFU786441:MFU786455 MPQ786441:MPQ786455 MZM786441:MZM786455 NJI786441:NJI786455 NTE786441:NTE786455 ODA786441:ODA786455 OMW786441:OMW786455 OWS786441:OWS786455 PGO786441:PGO786455 PQK786441:PQK786455 QAG786441:QAG786455 QKC786441:QKC786455 QTY786441:QTY786455 RDU786441:RDU786455 RNQ786441:RNQ786455 RXM786441:RXM786455 SHI786441:SHI786455 SRE786441:SRE786455 TBA786441:TBA786455 TKW786441:TKW786455 TUS786441:TUS786455 UEO786441:UEO786455 UOK786441:UOK786455 UYG786441:UYG786455 VIC786441:VIC786455 VRY786441:VRY786455 WBU786441:WBU786455 WLQ786441:WLQ786455 WVM786441:WVM786455 D851977:D851991 JA851977:JA851991 SW851977:SW851991 ACS851977:ACS851991 AMO851977:AMO851991 AWK851977:AWK851991 BGG851977:BGG851991 BQC851977:BQC851991 BZY851977:BZY851991 CJU851977:CJU851991 CTQ851977:CTQ851991 DDM851977:DDM851991 DNI851977:DNI851991 DXE851977:DXE851991 EHA851977:EHA851991 EQW851977:EQW851991 FAS851977:FAS851991 FKO851977:FKO851991 FUK851977:FUK851991 GEG851977:GEG851991 GOC851977:GOC851991 GXY851977:GXY851991 HHU851977:HHU851991 HRQ851977:HRQ851991 IBM851977:IBM851991 ILI851977:ILI851991 IVE851977:IVE851991 JFA851977:JFA851991 JOW851977:JOW851991 JYS851977:JYS851991 KIO851977:KIO851991 KSK851977:KSK851991 LCG851977:LCG851991 LMC851977:LMC851991 LVY851977:LVY851991 MFU851977:MFU851991 MPQ851977:MPQ851991 MZM851977:MZM851991 NJI851977:NJI851991 NTE851977:NTE851991 ODA851977:ODA851991 OMW851977:OMW851991 OWS851977:OWS851991 PGO851977:PGO851991 PQK851977:PQK851991 QAG851977:QAG851991 QKC851977:QKC851991 QTY851977:QTY851991 RDU851977:RDU851991 RNQ851977:RNQ851991 RXM851977:RXM851991 SHI851977:SHI851991 SRE851977:SRE851991 TBA851977:TBA851991 TKW851977:TKW851991 TUS851977:TUS851991 UEO851977:UEO851991 UOK851977:UOK851991 UYG851977:UYG851991 VIC851977:VIC851991 VRY851977:VRY851991 WBU851977:WBU851991 WLQ851977:WLQ851991 WVM851977:WVM851991 D917513:D917527 JA917513:JA917527 SW917513:SW917527 ACS917513:ACS917527 AMO917513:AMO917527 AWK917513:AWK917527 BGG917513:BGG917527 BQC917513:BQC917527 BZY917513:BZY917527 CJU917513:CJU917527 CTQ917513:CTQ917527 DDM917513:DDM917527 DNI917513:DNI917527 DXE917513:DXE917527 EHA917513:EHA917527 EQW917513:EQW917527 FAS917513:FAS917527 FKO917513:FKO917527 FUK917513:FUK917527 GEG917513:GEG917527 GOC917513:GOC917527 GXY917513:GXY917527 HHU917513:HHU917527 HRQ917513:HRQ917527 IBM917513:IBM917527 ILI917513:ILI917527 IVE917513:IVE917527 JFA917513:JFA917527 JOW917513:JOW917527 JYS917513:JYS917527 KIO917513:KIO917527 KSK917513:KSK917527 LCG917513:LCG917527 LMC917513:LMC917527 LVY917513:LVY917527 MFU917513:MFU917527 MPQ917513:MPQ917527 MZM917513:MZM917527 NJI917513:NJI917527 NTE917513:NTE917527 ODA917513:ODA917527 OMW917513:OMW917527 OWS917513:OWS917527 PGO917513:PGO917527 PQK917513:PQK917527 QAG917513:QAG917527 QKC917513:QKC917527 QTY917513:QTY917527 RDU917513:RDU917527 RNQ917513:RNQ917527 RXM917513:RXM917527 SHI917513:SHI917527 SRE917513:SRE917527 TBA917513:TBA917527 TKW917513:TKW917527 TUS917513:TUS917527 UEO917513:UEO917527 UOK917513:UOK917527 UYG917513:UYG917527 VIC917513:VIC917527 VRY917513:VRY917527 WBU917513:WBU917527 WLQ917513:WLQ917527 WVM917513:WVM917527 D983049:D983063 JA983049:JA983063 SW983049:SW983063 ACS983049:ACS983063 AMO983049:AMO983063 AWK983049:AWK983063 BGG983049:BGG983063 BQC983049:BQC983063 BZY983049:BZY983063 CJU983049:CJU983063 CTQ983049:CTQ983063 DDM983049:DDM983063 DNI983049:DNI983063 DXE983049:DXE983063 EHA983049:EHA983063 EQW983049:EQW983063 FAS983049:FAS983063 FKO983049:FKO983063 FUK983049:FUK983063 GEG983049:GEG983063 GOC983049:GOC983063 GXY983049:GXY983063 HHU983049:HHU983063 HRQ983049:HRQ983063 IBM983049:IBM983063 ILI983049:ILI983063 IVE983049:IVE983063 JFA983049:JFA983063 JOW983049:JOW983063 JYS983049:JYS983063 KIO983049:KIO983063 KSK983049:KSK983063 LCG983049:LCG983063 LMC983049:LMC983063 LVY983049:LVY983063 MFU983049:MFU983063 MPQ983049:MPQ983063 MZM983049:MZM983063 NJI983049:NJI983063 NTE983049:NTE983063 ODA983049:ODA983063 OMW983049:OMW983063 OWS983049:OWS983063 PGO983049:PGO983063 PQK983049:PQK983063 QAG983049:QAG983063 QKC983049:QKC983063 QTY983049:QTY983063 RDU983049:RDU983063 RNQ983049:RNQ983063 RXM983049:RXM983063 SHI983049:SHI983063 SRE983049:SRE983063 TBA983049:TBA983063 TKW983049:TKW983063 TUS983049:TUS983063 UEO983049:UEO983063 UOK983049:UOK983063 UYG983049:UYG983063 VIC983049:VIC983063 VRY983049:VRY983063 WBU983049:WBU983063 WLQ983049:WLQ983063 WVM983049:WVM983063 K14:L28 JH14:JI28 TD14:TE28 ACZ14:ADA28 AMV14:AMW28 AWR14:AWS28 BGN14:BGO28 BQJ14:BQK28 CAF14:CAG28 CKB14:CKC28 CTX14:CTY28 DDT14:DDU28 DNP14:DNQ28 DXL14:DXM28 EHH14:EHI28 ERD14:ERE28 FAZ14:FBA28 FKV14:FKW28 FUR14:FUS28 GEN14:GEO28 GOJ14:GOK28 GYF14:GYG28 HIB14:HIC28 HRX14:HRY28 IBT14:IBU28 ILP14:ILQ28 IVL14:IVM28 JFH14:JFI28 JPD14:JPE28 JYZ14:JZA28 KIV14:KIW28 KSR14:KSS28 LCN14:LCO28 LMJ14:LMK28 LWF14:LWG28 MGB14:MGC28 MPX14:MPY28 MZT14:MZU28 NJP14:NJQ28 NTL14:NTM28 ODH14:ODI28 OND14:ONE28 OWZ14:OXA28 PGV14:PGW28 PQR14:PQS28 QAN14:QAO28 QKJ14:QKK28 QUF14:QUG28 REB14:REC28 RNX14:RNY28 RXT14:RXU28 SHP14:SHQ28 SRL14:SRM28 TBH14:TBI28 TLD14:TLE28 TUZ14:TVA28 UEV14:UEW28 UOR14:UOS28 UYN14:UYO28 VIJ14:VIK28 VSF14:VSG28 WCB14:WCC28 WLX14:WLY28 WVT14:WVU28 K65545:L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K131081:L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K196617:L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K262153:L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K327689:L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K393225:L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K458761:L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K524297:L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K589833:L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K655369:L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K720905:L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K786441:L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K851977:L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K917513:L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K983049:L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700-000001000000}">
      <formula1>4</formula1>
    </dataValidation>
    <dataValidation type="textLength" operator="greaterThanOrEqual" allowBlank="1" showInputMessage="1" showErrorMessage="1" error="Account numbers must be at least 6 digits and begin with a 4384." sqref="F14:F28" xr:uid="{1D594402-A9E9-43A5-A58F-901AD39786CA}">
      <formula1>6</formula1>
    </dataValidation>
    <dataValidation type="textLength" operator="greaterThanOrEqual" allowBlank="1" showInputMessage="1" showErrorMessage="1" error="Account numbers must be at least 6 digits and begin with a 5384. " sqref="N14:N28" xr:uid="{CA92A8D8-DB40-45F4-8992-BBCED553934D}">
      <formula1>6</formula1>
    </dataValidation>
  </dataValidations>
  <hyperlinks>
    <hyperlink ref="B1:P1" location="Index!A1" display="Index!A1" xr:uid="{00000000-0004-0000-0700-000000000000}"/>
    <hyperlink ref="B33" location="Instructions560" display="560 Instructions" xr:uid="{00000000-0004-0000-0700-000001000000}"/>
    <hyperlink ref="B34" location="TransfersPurposeandUse" display="Transfer Accounts - Purpose and Use" xr:uid="{00000000-0004-0000-0700-000002000000}"/>
  </hyperlinks>
  <printOptions horizontalCentered="1"/>
  <pageMargins left="0.5" right="0.5" top="0.75" bottom="0.5" header="0.5" footer="0.5"/>
  <pageSetup scale="94" orientation="landscape" blackAndWhite="1" r:id="rId1"/>
  <headerFooter alignWithMargins="0">
    <oddFooter>&amp;R&amp;A</oddFooter>
  </headerFooter>
  <ignoredErrors>
    <ignoredError sqref="O5:V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7">
    <tabColor rgb="FFFFFF00"/>
  </sheetPr>
  <dimension ref="A1:L48"/>
  <sheetViews>
    <sheetView topLeftCell="C1" zoomScaleNormal="100" workbookViewId="0">
      <pane ySplit="2" topLeftCell="A3" activePane="bottomLeft" state="frozen"/>
      <selection activeCell="B12" sqref="B12"/>
      <selection pane="bottomLeft" activeCell="C1" sqref="C1"/>
    </sheetView>
  </sheetViews>
  <sheetFormatPr defaultColWidth="9.109375" defaultRowHeight="15.6" x14ac:dyDescent="0.3"/>
  <cols>
    <col min="1" max="1" width="11.44140625" style="13" hidden="1" customWidth="1"/>
    <col min="2" max="2" width="10.5546875" style="13" hidden="1" customWidth="1"/>
    <col min="3" max="3" width="15.6640625" style="13" customWidth="1"/>
    <col min="4" max="4" width="42.33203125" style="13" customWidth="1"/>
    <col min="5" max="6" width="10.5546875" style="13" hidden="1" customWidth="1"/>
    <col min="7" max="7" width="24.5546875" style="13" customWidth="1"/>
    <col min="8" max="8" width="21.88671875" style="13" customWidth="1"/>
    <col min="9" max="9" width="15.88671875" style="13" hidden="1" customWidth="1"/>
    <col min="10" max="10" width="69.109375" style="13" hidden="1" customWidth="1"/>
    <col min="11" max="12" width="9.109375" style="13" hidden="1" customWidth="1"/>
    <col min="13" max="16384" width="9.109375" style="13"/>
  </cols>
  <sheetData>
    <row r="1" spans="1:12" ht="31.2" x14ac:dyDescent="0.3">
      <c r="B1" s="159"/>
      <c r="C1" s="213"/>
      <c r="D1" s="214" t="s">
        <v>127</v>
      </c>
      <c r="E1" s="17"/>
      <c r="F1" s="22" t="s">
        <v>570</v>
      </c>
      <c r="G1" s="23"/>
      <c r="I1" s="23" t="s">
        <v>61</v>
      </c>
    </row>
    <row r="2" spans="1:12" ht="33" customHeight="1" x14ac:dyDescent="0.3">
      <c r="A2" s="13" t="s">
        <v>33</v>
      </c>
      <c r="B2" s="159" t="s">
        <v>149</v>
      </c>
      <c r="C2" s="215" t="s">
        <v>172</v>
      </c>
      <c r="D2" s="216" t="s">
        <v>507</v>
      </c>
      <c r="E2" s="21" t="s">
        <v>173</v>
      </c>
      <c r="F2" s="23" t="s">
        <v>174</v>
      </c>
      <c r="G2" s="23" t="s">
        <v>511</v>
      </c>
      <c r="H2" s="23" t="s">
        <v>512</v>
      </c>
      <c r="I2" s="23" t="s">
        <v>571</v>
      </c>
      <c r="J2" s="22" t="s">
        <v>572</v>
      </c>
    </row>
    <row r="3" spans="1:12" x14ac:dyDescent="0.3">
      <c r="A3" s="13" t="s">
        <v>358</v>
      </c>
      <c r="B3" s="159">
        <v>1</v>
      </c>
      <c r="C3" s="159" t="s">
        <v>231</v>
      </c>
      <c r="D3" s="13" t="s">
        <v>37</v>
      </c>
      <c r="E3" s="13" t="s">
        <v>121</v>
      </c>
      <c r="F3" s="13" t="s">
        <v>141</v>
      </c>
      <c r="G3" s="33" t="s">
        <v>554</v>
      </c>
      <c r="H3" s="13" t="s">
        <v>555</v>
      </c>
      <c r="I3" s="33"/>
    </row>
    <row r="4" spans="1:12" x14ac:dyDescent="0.3">
      <c r="A4" s="13" t="s">
        <v>443</v>
      </c>
      <c r="B4" s="159">
        <v>2</v>
      </c>
      <c r="C4" s="159" t="s">
        <v>232</v>
      </c>
      <c r="D4" s="13" t="s">
        <v>150</v>
      </c>
      <c r="E4" s="13" t="s">
        <v>121</v>
      </c>
      <c r="F4" s="13" t="s">
        <v>141</v>
      </c>
      <c r="G4" s="33" t="s">
        <v>556</v>
      </c>
      <c r="H4" s="13" t="s">
        <v>557</v>
      </c>
      <c r="I4" s="33"/>
    </row>
    <row r="5" spans="1:12" x14ac:dyDescent="0.3">
      <c r="A5" s="13" t="s">
        <v>444</v>
      </c>
      <c r="B5" s="159">
        <v>3</v>
      </c>
      <c r="C5" s="159" t="s">
        <v>137</v>
      </c>
      <c r="D5" s="13" t="s">
        <v>151</v>
      </c>
      <c r="E5" s="13" t="s">
        <v>121</v>
      </c>
      <c r="F5" s="13" t="s">
        <v>141</v>
      </c>
      <c r="G5" s="33" t="s">
        <v>445</v>
      </c>
      <c r="H5" s="13" t="s">
        <v>446</v>
      </c>
      <c r="I5" s="33"/>
    </row>
    <row r="6" spans="1:12" x14ac:dyDescent="0.3">
      <c r="A6" s="13" t="s">
        <v>447</v>
      </c>
      <c r="B6" s="159">
        <v>4</v>
      </c>
      <c r="C6" s="159" t="s">
        <v>233</v>
      </c>
      <c r="D6" s="13" t="s">
        <v>152</v>
      </c>
      <c r="E6" s="13" t="s">
        <v>121</v>
      </c>
      <c r="F6" s="13" t="s">
        <v>141</v>
      </c>
      <c r="G6" s="33" t="s">
        <v>552</v>
      </c>
      <c r="H6" s="13" t="s">
        <v>553</v>
      </c>
      <c r="I6" s="33"/>
    </row>
    <row r="7" spans="1:12" x14ac:dyDescent="0.3">
      <c r="A7" s="13" t="s">
        <v>448</v>
      </c>
      <c r="B7" s="159">
        <v>5</v>
      </c>
      <c r="C7" s="159" t="s">
        <v>234</v>
      </c>
      <c r="D7" s="13" t="s">
        <v>38</v>
      </c>
      <c r="E7" s="13" t="s">
        <v>121</v>
      </c>
      <c r="F7" s="13" t="s">
        <v>141</v>
      </c>
      <c r="G7" s="33" t="s">
        <v>267</v>
      </c>
      <c r="H7" s="13" t="s">
        <v>268</v>
      </c>
      <c r="I7" s="33"/>
    </row>
    <row r="8" spans="1:12" x14ac:dyDescent="0.3">
      <c r="A8" s="13" t="s">
        <v>449</v>
      </c>
      <c r="B8" s="159">
        <v>6</v>
      </c>
      <c r="C8" s="159" t="s">
        <v>235</v>
      </c>
      <c r="D8" s="13" t="s">
        <v>36</v>
      </c>
      <c r="E8" s="13" t="s">
        <v>121</v>
      </c>
      <c r="F8" s="13" t="s">
        <v>141</v>
      </c>
      <c r="G8" s="33" t="s">
        <v>558</v>
      </c>
      <c r="H8" s="13" t="s">
        <v>559</v>
      </c>
      <c r="I8" s="33"/>
      <c r="K8" s="13" t="b">
        <v>0</v>
      </c>
    </row>
    <row r="9" spans="1:12" ht="16.5" customHeight="1" x14ac:dyDescent="0.3">
      <c r="A9" s="13" t="s">
        <v>450</v>
      </c>
      <c r="B9" s="159">
        <v>7</v>
      </c>
      <c r="C9" s="159" t="s">
        <v>236</v>
      </c>
      <c r="D9" s="13" t="s">
        <v>5</v>
      </c>
      <c r="E9" s="13" t="s">
        <v>121</v>
      </c>
      <c r="F9" s="13" t="s">
        <v>141</v>
      </c>
      <c r="G9" s="33" t="s">
        <v>253</v>
      </c>
      <c r="H9" s="13" t="s">
        <v>290</v>
      </c>
      <c r="I9" s="10"/>
      <c r="J9" s="34"/>
      <c r="K9" s="13" t="b">
        <v>0</v>
      </c>
    </row>
    <row r="10" spans="1:12" ht="16.5" hidden="1" customHeight="1" x14ac:dyDescent="0.3">
      <c r="A10" s="13" t="s">
        <v>451</v>
      </c>
      <c r="B10" s="159">
        <v>7</v>
      </c>
      <c r="C10" s="207" t="s">
        <v>236</v>
      </c>
      <c r="D10" s="212" t="s">
        <v>325</v>
      </c>
      <c r="E10" s="208" t="s">
        <v>452</v>
      </c>
      <c r="F10" s="208" t="s">
        <v>141</v>
      </c>
      <c r="G10" s="209" t="s">
        <v>253</v>
      </c>
      <c r="H10" s="208" t="s">
        <v>290</v>
      </c>
      <c r="I10" s="209">
        <v>2629</v>
      </c>
      <c r="J10" s="34"/>
      <c r="K10" s="13" t="b">
        <v>0</v>
      </c>
    </row>
    <row r="11" spans="1:12" ht="17.25" customHeight="1" x14ac:dyDescent="0.3">
      <c r="A11" s="13" t="s">
        <v>453</v>
      </c>
      <c r="B11" s="159">
        <v>8</v>
      </c>
      <c r="C11" s="159" t="s">
        <v>237</v>
      </c>
      <c r="D11" s="13" t="s">
        <v>114</v>
      </c>
      <c r="E11" s="13" t="s">
        <v>121</v>
      </c>
      <c r="F11" s="13" t="s">
        <v>141</v>
      </c>
      <c r="G11" s="217" t="s">
        <v>218</v>
      </c>
      <c r="H11" s="13" t="s">
        <v>508</v>
      </c>
      <c r="I11" s="10"/>
      <c r="K11" s="13" t="b">
        <v>0</v>
      </c>
      <c r="L11" s="13" t="b">
        <v>1</v>
      </c>
    </row>
    <row r="12" spans="1:12" x14ac:dyDescent="0.3">
      <c r="A12" s="13" t="s">
        <v>454</v>
      </c>
      <c r="B12" s="159">
        <v>9</v>
      </c>
      <c r="C12" s="159" t="s">
        <v>238</v>
      </c>
      <c r="D12" s="13" t="s">
        <v>42</v>
      </c>
      <c r="E12" s="13" t="s">
        <v>121</v>
      </c>
      <c r="F12" s="13" t="s">
        <v>141</v>
      </c>
      <c r="G12" s="33" t="s">
        <v>288</v>
      </c>
      <c r="H12" s="42" t="s">
        <v>289</v>
      </c>
      <c r="I12" s="33"/>
      <c r="K12" s="13" t="b">
        <v>0</v>
      </c>
      <c r="L12" s="13" t="b">
        <v>1</v>
      </c>
    </row>
    <row r="13" spans="1:12" x14ac:dyDescent="0.3">
      <c r="A13" s="13" t="s">
        <v>455</v>
      </c>
      <c r="B13" s="159">
        <v>10</v>
      </c>
      <c r="C13" s="159" t="s">
        <v>239</v>
      </c>
      <c r="D13" s="13" t="s">
        <v>43</v>
      </c>
      <c r="E13" s="13" t="s">
        <v>121</v>
      </c>
      <c r="F13" s="13" t="s">
        <v>141</v>
      </c>
      <c r="G13" s="217" t="s">
        <v>560</v>
      </c>
      <c r="H13" s="42" t="s">
        <v>219</v>
      </c>
      <c r="I13" s="33"/>
      <c r="K13" s="13" t="b">
        <v>0</v>
      </c>
      <c r="L13" s="13" t="b">
        <v>1</v>
      </c>
    </row>
    <row r="14" spans="1:12" x14ac:dyDescent="0.3">
      <c r="A14" s="13" t="s">
        <v>456</v>
      </c>
      <c r="B14" s="159">
        <v>11</v>
      </c>
      <c r="C14" s="159" t="s">
        <v>240</v>
      </c>
      <c r="D14" s="13" t="s">
        <v>44</v>
      </c>
      <c r="E14" s="13" t="s">
        <v>121</v>
      </c>
      <c r="F14" s="13" t="s">
        <v>141</v>
      </c>
      <c r="G14" s="217" t="s">
        <v>522</v>
      </c>
      <c r="H14" s="13" t="s">
        <v>523</v>
      </c>
      <c r="I14" s="33"/>
      <c r="K14" s="13" t="b">
        <v>0</v>
      </c>
      <c r="L14" s="13" t="b">
        <v>1</v>
      </c>
    </row>
    <row r="15" spans="1:12" x14ac:dyDescent="0.3">
      <c r="A15" s="13" t="s">
        <v>457</v>
      </c>
      <c r="B15" s="159">
        <v>12</v>
      </c>
      <c r="C15" s="159" t="s">
        <v>241</v>
      </c>
      <c r="D15" s="13" t="s">
        <v>45</v>
      </c>
      <c r="E15" s="13" t="s">
        <v>121</v>
      </c>
      <c r="F15" s="13" t="s">
        <v>141</v>
      </c>
      <c r="G15" s="33" t="s">
        <v>531</v>
      </c>
      <c r="H15" s="13" t="s">
        <v>258</v>
      </c>
      <c r="I15" s="33"/>
      <c r="K15" s="13" t="b">
        <v>0</v>
      </c>
      <c r="L15" s="13" t="b">
        <v>1</v>
      </c>
    </row>
    <row r="16" spans="1:12" x14ac:dyDescent="0.3">
      <c r="A16" s="13" t="s">
        <v>458</v>
      </c>
      <c r="B16" s="159">
        <v>13</v>
      </c>
      <c r="C16" s="159" t="s">
        <v>123</v>
      </c>
      <c r="D16" s="13" t="s">
        <v>29</v>
      </c>
      <c r="E16" s="13" t="s">
        <v>121</v>
      </c>
      <c r="F16" s="13" t="s">
        <v>141</v>
      </c>
      <c r="G16" s="33" t="s">
        <v>552</v>
      </c>
      <c r="H16" s="13" t="s">
        <v>553</v>
      </c>
      <c r="I16" s="33"/>
      <c r="K16" s="13" t="b">
        <v>0</v>
      </c>
      <c r="L16" s="13" t="b">
        <v>1</v>
      </c>
    </row>
    <row r="17" spans="1:12" x14ac:dyDescent="0.3">
      <c r="A17" s="13" t="s">
        <v>459</v>
      </c>
      <c r="B17" s="159">
        <v>14</v>
      </c>
      <c r="C17" s="159" t="s">
        <v>242</v>
      </c>
      <c r="D17" s="13" t="s">
        <v>30</v>
      </c>
      <c r="E17" s="13" t="s">
        <v>121</v>
      </c>
      <c r="F17" s="13" t="s">
        <v>141</v>
      </c>
      <c r="G17" s="33" t="s">
        <v>561</v>
      </c>
      <c r="H17" s="13" t="s">
        <v>226</v>
      </c>
      <c r="I17" s="33"/>
      <c r="K17" s="13" t="b">
        <v>0</v>
      </c>
      <c r="L17" s="13" t="b">
        <v>1</v>
      </c>
    </row>
    <row r="18" spans="1:12" x14ac:dyDescent="0.3">
      <c r="A18" s="13" t="s">
        <v>460</v>
      </c>
      <c r="B18" s="159">
        <v>15</v>
      </c>
      <c r="C18" s="159" t="s">
        <v>243</v>
      </c>
      <c r="D18" s="13" t="s">
        <v>14</v>
      </c>
      <c r="E18" s="13" t="s">
        <v>121</v>
      </c>
      <c r="F18" s="13" t="s">
        <v>141</v>
      </c>
      <c r="G18" s="33" t="s">
        <v>562</v>
      </c>
      <c r="H18" s="13" t="s">
        <v>220</v>
      </c>
      <c r="I18" s="33"/>
      <c r="K18" s="13" t="b">
        <v>0</v>
      </c>
      <c r="L18" s="13" t="b">
        <v>1</v>
      </c>
    </row>
    <row r="19" spans="1:12" x14ac:dyDescent="0.3">
      <c r="A19" s="13" t="s">
        <v>461</v>
      </c>
      <c r="B19" s="159">
        <v>16</v>
      </c>
      <c r="C19" s="159" t="s">
        <v>244</v>
      </c>
      <c r="D19" s="13" t="s">
        <v>274</v>
      </c>
      <c r="E19" s="13" t="s">
        <v>121</v>
      </c>
      <c r="F19" s="13" t="s">
        <v>141</v>
      </c>
      <c r="G19" s="33" t="s">
        <v>563</v>
      </c>
      <c r="H19" s="13" t="s">
        <v>300</v>
      </c>
      <c r="I19" s="11"/>
      <c r="K19" s="13" t="b">
        <v>0</v>
      </c>
      <c r="L19" s="13" t="b">
        <v>1</v>
      </c>
    </row>
    <row r="20" spans="1:12" x14ac:dyDescent="0.3">
      <c r="A20" s="13" t="s">
        <v>462</v>
      </c>
      <c r="B20" s="159">
        <v>17</v>
      </c>
      <c r="C20" s="159" t="s">
        <v>245</v>
      </c>
      <c r="D20" s="13" t="s">
        <v>129</v>
      </c>
      <c r="E20" s="13" t="s">
        <v>121</v>
      </c>
      <c r="F20" s="13" t="s">
        <v>141</v>
      </c>
      <c r="G20" s="33" t="s">
        <v>513</v>
      </c>
      <c r="H20" s="13" t="s">
        <v>285</v>
      </c>
      <c r="K20" s="13" t="b">
        <v>0</v>
      </c>
      <c r="L20" s="13" t="b">
        <v>1</v>
      </c>
    </row>
    <row r="21" spans="1:12" x14ac:dyDescent="0.3">
      <c r="A21" s="13" t="s">
        <v>463</v>
      </c>
      <c r="B21" s="159">
        <v>19</v>
      </c>
      <c r="C21" s="159" t="s">
        <v>198</v>
      </c>
      <c r="D21" s="13" t="s">
        <v>199</v>
      </c>
      <c r="E21" s="13" t="s">
        <v>121</v>
      </c>
      <c r="F21" s="13" t="s">
        <v>141</v>
      </c>
      <c r="G21" s="217" t="s">
        <v>509</v>
      </c>
      <c r="H21" s="13" t="s">
        <v>564</v>
      </c>
      <c r="J21" s="34"/>
      <c r="K21" s="13" t="b">
        <v>0</v>
      </c>
      <c r="L21" s="13" t="b">
        <v>1</v>
      </c>
    </row>
    <row r="22" spans="1:12" x14ac:dyDescent="0.3">
      <c r="A22" s="13" t="s">
        <v>464</v>
      </c>
      <c r="B22" s="159" t="s">
        <v>130</v>
      </c>
      <c r="C22" s="159" t="s">
        <v>130</v>
      </c>
      <c r="D22" s="13" t="s">
        <v>82</v>
      </c>
      <c r="E22" s="13" t="s">
        <v>121</v>
      </c>
      <c r="F22" s="13" t="s">
        <v>141</v>
      </c>
      <c r="G22" s="33" t="s">
        <v>228</v>
      </c>
      <c r="H22" s="13" t="s">
        <v>229</v>
      </c>
      <c r="J22" s="34"/>
      <c r="K22" s="13" t="b">
        <v>1</v>
      </c>
      <c r="L22" s="13" t="b">
        <v>1</v>
      </c>
    </row>
    <row r="23" spans="1:12" x14ac:dyDescent="0.3">
      <c r="A23" s="13" t="s">
        <v>465</v>
      </c>
      <c r="B23" s="159" t="s">
        <v>63</v>
      </c>
      <c r="C23" s="159" t="s">
        <v>63</v>
      </c>
      <c r="D23" s="13" t="s">
        <v>131</v>
      </c>
      <c r="E23" s="13" t="s">
        <v>121</v>
      </c>
      <c r="F23" s="13" t="s">
        <v>141</v>
      </c>
      <c r="G23" s="33" t="s">
        <v>286</v>
      </c>
      <c r="H23" s="13" t="s">
        <v>230</v>
      </c>
      <c r="J23" s="34"/>
      <c r="K23" s="13" t="b">
        <v>1</v>
      </c>
      <c r="L23" s="13" t="b">
        <v>1</v>
      </c>
    </row>
    <row r="24" spans="1:12" x14ac:dyDescent="0.3">
      <c r="A24" s="13" t="s">
        <v>466</v>
      </c>
      <c r="B24" s="44">
        <v>40</v>
      </c>
      <c r="C24" s="159" t="s">
        <v>302</v>
      </c>
      <c r="D24" s="13" t="s">
        <v>272</v>
      </c>
      <c r="E24" s="13" t="s">
        <v>121</v>
      </c>
      <c r="F24" s="13" t="s">
        <v>141</v>
      </c>
      <c r="G24" s="33" t="s">
        <v>552</v>
      </c>
      <c r="H24" s="13" t="s">
        <v>553</v>
      </c>
      <c r="K24" s="13" t="b">
        <v>0</v>
      </c>
      <c r="L24" s="13" t="b">
        <v>1</v>
      </c>
    </row>
    <row r="25" spans="1:12" x14ac:dyDescent="0.3">
      <c r="A25" s="13" t="s">
        <v>467</v>
      </c>
      <c r="B25" s="159">
        <v>41</v>
      </c>
      <c r="C25" s="159" t="s">
        <v>81</v>
      </c>
      <c r="D25" s="13" t="s">
        <v>273</v>
      </c>
      <c r="E25" s="13" t="s">
        <v>121</v>
      </c>
      <c r="F25" s="13" t="s">
        <v>141</v>
      </c>
      <c r="G25" s="33" t="s">
        <v>565</v>
      </c>
      <c r="H25" s="13" t="s">
        <v>566</v>
      </c>
      <c r="K25" s="13" t="b">
        <v>0</v>
      </c>
      <c r="L25" s="13" t="b">
        <v>1</v>
      </c>
    </row>
    <row r="26" spans="1:12" x14ac:dyDescent="0.3">
      <c r="A26" s="13" t="s">
        <v>468</v>
      </c>
      <c r="B26" s="159">
        <v>43</v>
      </c>
      <c r="C26" s="159" t="s">
        <v>246</v>
      </c>
      <c r="D26" s="13" t="s">
        <v>64</v>
      </c>
      <c r="E26" s="13" t="s">
        <v>121</v>
      </c>
      <c r="F26" s="13" t="s">
        <v>141</v>
      </c>
      <c r="G26" s="33" t="s">
        <v>391</v>
      </c>
      <c r="H26" s="13" t="s">
        <v>392</v>
      </c>
      <c r="J26" s="34"/>
      <c r="K26" s="13" t="b">
        <v>0</v>
      </c>
      <c r="L26" s="13" t="b">
        <v>1</v>
      </c>
    </row>
    <row r="27" spans="1:12" x14ac:dyDescent="0.3">
      <c r="A27" s="13" t="s">
        <v>469</v>
      </c>
      <c r="B27" s="159">
        <v>45</v>
      </c>
      <c r="C27" s="159" t="s">
        <v>247</v>
      </c>
      <c r="D27" s="13" t="s">
        <v>65</v>
      </c>
      <c r="E27" s="13" t="s">
        <v>121</v>
      </c>
      <c r="F27" s="13" t="s">
        <v>141</v>
      </c>
      <c r="G27" s="33" t="s">
        <v>221</v>
      </c>
      <c r="H27" s="13" t="s">
        <v>222</v>
      </c>
      <c r="J27" s="34"/>
      <c r="K27" s="13" t="b">
        <v>0</v>
      </c>
      <c r="L27" s="13" t="b">
        <v>1</v>
      </c>
    </row>
    <row r="28" spans="1:12" x14ac:dyDescent="0.3">
      <c r="A28" s="13" t="s">
        <v>470</v>
      </c>
      <c r="B28" s="159">
        <v>46</v>
      </c>
      <c r="C28" s="159" t="s">
        <v>248</v>
      </c>
      <c r="D28" s="13" t="s">
        <v>276</v>
      </c>
      <c r="E28" s="13" t="s">
        <v>121</v>
      </c>
      <c r="F28" s="13" t="s">
        <v>141</v>
      </c>
      <c r="G28" s="33" t="s">
        <v>266</v>
      </c>
      <c r="H28" s="13" t="s">
        <v>227</v>
      </c>
      <c r="K28" s="13" t="b">
        <v>0</v>
      </c>
      <c r="L28" s="13" t="b">
        <v>1</v>
      </c>
    </row>
    <row r="29" spans="1:12" hidden="1" x14ac:dyDescent="0.3">
      <c r="A29" s="16" t="s">
        <v>471</v>
      </c>
      <c r="B29" s="159" t="s">
        <v>170</v>
      </c>
      <c r="C29" s="207" t="s">
        <v>170</v>
      </c>
      <c r="D29" s="211" t="s">
        <v>177</v>
      </c>
      <c r="E29" s="208" t="s">
        <v>116</v>
      </c>
      <c r="F29" s="208" t="s">
        <v>122</v>
      </c>
      <c r="G29" s="209" t="s">
        <v>472</v>
      </c>
      <c r="H29" s="208" t="s">
        <v>473</v>
      </c>
      <c r="I29" s="208" t="s">
        <v>171</v>
      </c>
      <c r="K29" s="13" t="b">
        <v>1</v>
      </c>
      <c r="L29" s="13" t="b">
        <v>1</v>
      </c>
    </row>
    <row r="30" spans="1:12" hidden="1" x14ac:dyDescent="0.3">
      <c r="A30" s="13" t="s">
        <v>474</v>
      </c>
      <c r="B30" s="159">
        <v>48</v>
      </c>
      <c r="C30" s="207" t="s">
        <v>176</v>
      </c>
      <c r="D30" s="208" t="s">
        <v>92</v>
      </c>
      <c r="E30" s="208" t="s">
        <v>116</v>
      </c>
      <c r="F30" s="208" t="s">
        <v>122</v>
      </c>
      <c r="G30" s="209" t="s">
        <v>475</v>
      </c>
      <c r="H30" s="208" t="s">
        <v>476</v>
      </c>
      <c r="I30" s="208" t="s">
        <v>62</v>
      </c>
      <c r="K30" s="13" t="b">
        <v>0</v>
      </c>
      <c r="L30" s="13" t="b">
        <v>1</v>
      </c>
    </row>
    <row r="31" spans="1:12" hidden="1" x14ac:dyDescent="0.3">
      <c r="A31" s="13" t="s">
        <v>477</v>
      </c>
      <c r="B31" s="159" t="s">
        <v>117</v>
      </c>
      <c r="C31" s="207" t="s">
        <v>117</v>
      </c>
      <c r="D31" s="208" t="s">
        <v>118</v>
      </c>
      <c r="E31" s="208" t="s">
        <v>116</v>
      </c>
      <c r="F31" s="208" t="s">
        <v>122</v>
      </c>
      <c r="G31" s="209" t="s">
        <v>277</v>
      </c>
      <c r="H31" s="208" t="s">
        <v>278</v>
      </c>
      <c r="I31" s="209">
        <v>2635</v>
      </c>
      <c r="K31" s="13" t="b">
        <v>1</v>
      </c>
      <c r="L31" s="13" t="b">
        <v>1</v>
      </c>
    </row>
    <row r="32" spans="1:12" hidden="1" x14ac:dyDescent="0.3">
      <c r="A32" s="13" t="s">
        <v>478</v>
      </c>
      <c r="B32" s="159" t="s">
        <v>17</v>
      </c>
      <c r="C32" s="207" t="s">
        <v>17</v>
      </c>
      <c r="D32" s="208" t="s">
        <v>18</v>
      </c>
      <c r="E32" s="208" t="s">
        <v>116</v>
      </c>
      <c r="F32" s="208" t="s">
        <v>122</v>
      </c>
      <c r="G32" s="209" t="s">
        <v>279</v>
      </c>
      <c r="H32" s="208" t="s">
        <v>280</v>
      </c>
      <c r="I32" s="209">
        <v>2632</v>
      </c>
      <c r="K32" s="13" t="b">
        <v>1</v>
      </c>
      <c r="L32" s="13" t="b">
        <v>1</v>
      </c>
    </row>
    <row r="33" spans="1:11" hidden="1" x14ac:dyDescent="0.3">
      <c r="A33" s="13" t="s">
        <v>479</v>
      </c>
      <c r="B33" s="159" t="s">
        <v>16</v>
      </c>
      <c r="C33" s="207" t="s">
        <v>16</v>
      </c>
      <c r="D33" s="208" t="s">
        <v>83</v>
      </c>
      <c r="E33" s="208" t="s">
        <v>116</v>
      </c>
      <c r="F33" s="208" t="s">
        <v>122</v>
      </c>
      <c r="G33" s="209" t="s">
        <v>281</v>
      </c>
      <c r="H33" s="208" t="s">
        <v>282</v>
      </c>
      <c r="I33" s="209">
        <v>2637</v>
      </c>
      <c r="K33" s="13" t="b">
        <v>1</v>
      </c>
    </row>
    <row r="34" spans="1:11" hidden="1" x14ac:dyDescent="0.3">
      <c r="A34" s="13" t="s">
        <v>480</v>
      </c>
      <c r="B34" s="159" t="s">
        <v>157</v>
      </c>
      <c r="C34" s="207" t="s">
        <v>157</v>
      </c>
      <c r="D34" s="208" t="s">
        <v>158</v>
      </c>
      <c r="E34" s="208" t="s">
        <v>116</v>
      </c>
      <c r="F34" s="208" t="s">
        <v>122</v>
      </c>
      <c r="G34" s="209" t="s">
        <v>475</v>
      </c>
      <c r="H34" s="208" t="s">
        <v>476</v>
      </c>
      <c r="I34" s="209">
        <v>2638</v>
      </c>
    </row>
    <row r="35" spans="1:11" hidden="1" x14ac:dyDescent="0.3">
      <c r="A35" s="14" t="s">
        <v>481</v>
      </c>
      <c r="B35" s="159" t="s">
        <v>165</v>
      </c>
      <c r="C35" s="207" t="s">
        <v>165</v>
      </c>
      <c r="D35" s="211" t="s">
        <v>482</v>
      </c>
      <c r="E35" s="208" t="s">
        <v>116</v>
      </c>
      <c r="F35" s="208" t="s">
        <v>122</v>
      </c>
      <c r="G35" s="209" t="s">
        <v>283</v>
      </c>
      <c r="H35" s="208" t="s">
        <v>284</v>
      </c>
      <c r="I35" s="209">
        <v>2639</v>
      </c>
    </row>
    <row r="36" spans="1:11" hidden="1" x14ac:dyDescent="0.3">
      <c r="A36" s="14" t="s">
        <v>483</v>
      </c>
      <c r="B36" s="159" t="s">
        <v>214</v>
      </c>
      <c r="C36" s="207" t="s">
        <v>214</v>
      </c>
      <c r="D36" s="211" t="s">
        <v>216</v>
      </c>
      <c r="E36" s="208" t="s">
        <v>116</v>
      </c>
      <c r="F36" s="208" t="s">
        <v>122</v>
      </c>
      <c r="G36" s="209" t="s">
        <v>254</v>
      </c>
      <c r="H36" s="208" t="s">
        <v>255</v>
      </c>
      <c r="I36" s="209" t="s">
        <v>171</v>
      </c>
    </row>
    <row r="37" spans="1:11" hidden="1" x14ac:dyDescent="0.3">
      <c r="A37" s="14" t="s">
        <v>484</v>
      </c>
      <c r="B37" s="159" t="s">
        <v>215</v>
      </c>
      <c r="C37" s="207" t="s">
        <v>215</v>
      </c>
      <c r="D37" s="211" t="s">
        <v>217</v>
      </c>
      <c r="E37" s="208" t="s">
        <v>116</v>
      </c>
      <c r="F37" s="208" t="s">
        <v>122</v>
      </c>
      <c r="G37" s="209" t="s">
        <v>256</v>
      </c>
      <c r="H37" s="208" t="s">
        <v>257</v>
      </c>
      <c r="I37" s="209" t="s">
        <v>171</v>
      </c>
      <c r="J37" s="14"/>
    </row>
    <row r="38" spans="1:11" x14ac:dyDescent="0.3">
      <c r="A38" s="13" t="s">
        <v>485</v>
      </c>
      <c r="B38" s="159">
        <v>50</v>
      </c>
      <c r="C38" s="159" t="s">
        <v>249</v>
      </c>
      <c r="D38" s="13" t="s">
        <v>2</v>
      </c>
      <c r="E38" s="13" t="s">
        <v>121</v>
      </c>
      <c r="F38" s="13" t="s">
        <v>141</v>
      </c>
      <c r="G38" s="217" t="s">
        <v>567</v>
      </c>
      <c r="H38" s="220" t="s">
        <v>568</v>
      </c>
    </row>
    <row r="39" spans="1:11" x14ac:dyDescent="0.3">
      <c r="A39" s="13" t="s">
        <v>486</v>
      </c>
      <c r="B39" s="159">
        <v>60</v>
      </c>
      <c r="C39" s="159" t="s">
        <v>250</v>
      </c>
      <c r="D39" s="13" t="s">
        <v>3</v>
      </c>
      <c r="E39" s="13" t="s">
        <v>121</v>
      </c>
      <c r="F39" s="13" t="s">
        <v>141</v>
      </c>
      <c r="G39" s="33" t="s">
        <v>552</v>
      </c>
      <c r="H39" s="13" t="s">
        <v>553</v>
      </c>
    </row>
    <row r="40" spans="1:11" x14ac:dyDescent="0.3">
      <c r="A40" s="13" t="s">
        <v>487</v>
      </c>
      <c r="B40" s="159" t="s">
        <v>120</v>
      </c>
      <c r="C40" s="159" t="s">
        <v>120</v>
      </c>
      <c r="D40" s="13" t="s">
        <v>84</v>
      </c>
      <c r="E40" s="13" t="s">
        <v>121</v>
      </c>
      <c r="F40" s="13" t="s">
        <v>141</v>
      </c>
      <c r="G40" s="217" t="s">
        <v>521</v>
      </c>
      <c r="H40" s="221" t="s">
        <v>510</v>
      </c>
    </row>
    <row r="41" spans="1:11" x14ac:dyDescent="0.3">
      <c r="A41" s="13" t="s">
        <v>488</v>
      </c>
      <c r="B41" s="159">
        <v>67</v>
      </c>
      <c r="C41" s="159" t="s">
        <v>251</v>
      </c>
      <c r="D41" s="13" t="s">
        <v>31</v>
      </c>
      <c r="E41" s="13" t="s">
        <v>121</v>
      </c>
      <c r="F41" s="13" t="s">
        <v>141</v>
      </c>
      <c r="G41" s="33" t="s">
        <v>489</v>
      </c>
      <c r="H41" s="13" t="s">
        <v>225</v>
      </c>
    </row>
    <row r="42" spans="1:11" x14ac:dyDescent="0.3">
      <c r="A42" s="13" t="s">
        <v>490</v>
      </c>
      <c r="B42" s="159" t="s">
        <v>54</v>
      </c>
      <c r="C42" s="159" t="s">
        <v>54</v>
      </c>
      <c r="D42" s="13" t="s">
        <v>100</v>
      </c>
      <c r="E42" s="13" t="s">
        <v>121</v>
      </c>
      <c r="F42" s="13" t="s">
        <v>122</v>
      </c>
      <c r="G42" s="33" t="s">
        <v>491</v>
      </c>
      <c r="H42" s="13" t="s">
        <v>492</v>
      </c>
    </row>
    <row r="43" spans="1:11" x14ac:dyDescent="0.3">
      <c r="A43" s="13" t="s">
        <v>493</v>
      </c>
      <c r="B43" s="159" t="s">
        <v>206</v>
      </c>
      <c r="C43" s="159" t="s">
        <v>206</v>
      </c>
      <c r="D43" s="14" t="s">
        <v>205</v>
      </c>
      <c r="E43" s="13" t="s">
        <v>121</v>
      </c>
      <c r="F43" s="13" t="s">
        <v>122</v>
      </c>
      <c r="G43" s="33" t="s">
        <v>253</v>
      </c>
      <c r="H43" s="13" t="s">
        <v>290</v>
      </c>
      <c r="J43" s="16"/>
    </row>
    <row r="44" spans="1:11" hidden="1" x14ac:dyDescent="0.3">
      <c r="A44" s="13" t="s">
        <v>494</v>
      </c>
      <c r="B44" s="159">
        <v>87</v>
      </c>
      <c r="C44" s="207" t="s">
        <v>175</v>
      </c>
      <c r="D44" s="208" t="s">
        <v>155</v>
      </c>
      <c r="E44" s="208" t="s">
        <v>116</v>
      </c>
      <c r="F44" s="208" t="s">
        <v>141</v>
      </c>
      <c r="G44" s="209" t="s">
        <v>252</v>
      </c>
      <c r="H44" s="208" t="s">
        <v>393</v>
      </c>
      <c r="I44" s="208" t="s">
        <v>53</v>
      </c>
      <c r="J44" s="210" t="s">
        <v>194</v>
      </c>
    </row>
    <row r="45" spans="1:11" x14ac:dyDescent="0.3">
      <c r="A45" s="13" t="s">
        <v>495</v>
      </c>
      <c r="B45" s="159" t="s">
        <v>144</v>
      </c>
      <c r="C45" s="159" t="s">
        <v>144</v>
      </c>
      <c r="D45" s="13" t="s">
        <v>145</v>
      </c>
      <c r="E45" s="13" t="s">
        <v>121</v>
      </c>
      <c r="F45" s="13" t="s">
        <v>141</v>
      </c>
      <c r="G45" s="33" t="s">
        <v>301</v>
      </c>
      <c r="H45" s="13" t="s">
        <v>569</v>
      </c>
    </row>
    <row r="46" spans="1:11" x14ac:dyDescent="0.3">
      <c r="A46" s="13" t="s">
        <v>496</v>
      </c>
      <c r="B46" s="159" t="s">
        <v>147</v>
      </c>
      <c r="C46" s="159" t="s">
        <v>147</v>
      </c>
      <c r="D46" s="13" t="s">
        <v>146</v>
      </c>
      <c r="E46" s="13" t="s">
        <v>121</v>
      </c>
      <c r="F46" s="13" t="s">
        <v>141</v>
      </c>
      <c r="G46" s="217" t="s">
        <v>223</v>
      </c>
      <c r="H46" s="221" t="s">
        <v>224</v>
      </c>
    </row>
    <row r="47" spans="1:11" x14ac:dyDescent="0.3">
      <c r="A47" s="13" t="s">
        <v>497</v>
      </c>
      <c r="B47" s="159" t="s">
        <v>4</v>
      </c>
      <c r="C47" s="159" t="s">
        <v>4</v>
      </c>
      <c r="D47" s="13" t="s">
        <v>77</v>
      </c>
      <c r="E47" s="13" t="s">
        <v>121</v>
      </c>
      <c r="F47" s="13" t="s">
        <v>141</v>
      </c>
      <c r="G47" s="217" t="s">
        <v>524</v>
      </c>
      <c r="H47" s="221" t="s">
        <v>525</v>
      </c>
    </row>
    <row r="48" spans="1:11" x14ac:dyDescent="0.3">
      <c r="B48" s="159" t="s">
        <v>113</v>
      </c>
      <c r="C48" s="159"/>
    </row>
  </sheetData>
  <customSheetViews>
    <customSheetView guid="{B08879A4-635B-4C39-9937-AC7883D562FC}" hiddenColumns="1" topLeftCell="C1">
      <pane ySplit="2" topLeftCell="A3" activePane="bottomLeft" state="frozen"/>
      <selection pane="bottomLeft" activeCell="H3" sqref="H3"/>
      <pageMargins left="0.43" right="0.18" top="1" bottom="1" header="0.5" footer="0.5"/>
      <printOptions gridLines="1"/>
      <pageSetup scale="97" orientation="portrait" r:id="rId1"/>
      <headerFooter alignWithMargins="0"/>
    </customSheetView>
    <customSheetView guid="{9FCFC836-1CA5-48BF-958D-24D2EA94B219}" hiddenColumns="1" topLeftCell="C1">
      <pane ySplit="2" topLeftCell="A3" activePane="bottomLeft" state="frozen"/>
      <selection pane="bottomLeft" activeCell="H3" sqref="H3"/>
      <pageMargins left="0.43" right="0.18" top="1" bottom="1" header="0.5" footer="0.5"/>
      <printOptions gridLines="1"/>
      <pageSetup scale="97" orientation="portrait" r:id="rId2"/>
      <headerFooter alignWithMargins="0"/>
    </customSheetView>
  </customSheetViews>
  <phoneticPr fontId="11" type="noConversion"/>
  <hyperlinks>
    <hyperlink ref="D1" location="Index!A1" display="Office of the State Controller" xr:uid="{AB0560CE-861B-4F98-A84E-49B70C922EEC}"/>
  </hyperlinks>
  <printOptions gridLines="1"/>
  <pageMargins left="0.43" right="0.18" top="0.5" bottom="0.5" header="0.5" footer="0.5"/>
  <pageSetup scale="97"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82A65FD8F5842905EE0DEEC91066D" ma:contentTypeVersion="19" ma:contentTypeDescription="Create a new document." ma:contentTypeScope="" ma:versionID="7a26545820d9ee7ee087267091c2241d">
  <xsd:schema xmlns:xsd="http://www.w3.org/2001/XMLSchema" xmlns:xs="http://www.w3.org/2001/XMLSchema" xmlns:p="http://schemas.microsoft.com/office/2006/metadata/properties" xmlns:ns1="http://schemas.microsoft.com/sharepoint/v3" xmlns:ns2="5a8013ca-4dec-4be3-80db-3129cf196c37" xmlns:ns3="3123569f-bf77-4831-ad13-9ec49bb44483" targetNamespace="http://schemas.microsoft.com/office/2006/metadata/properties" ma:root="true" ma:fieldsID="bf204a6ad75230c5772e35b9c2852218" ns1:_="" ns2:_="" ns3:_="">
    <xsd:import namespace="http://schemas.microsoft.com/sharepoint/v3"/>
    <xsd:import namespace="5a8013ca-4dec-4be3-80db-3129cf196c37"/>
    <xsd:import namespace="3123569f-bf77-4831-ad13-9ec49bb4448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8013ca-4dec-4be3-80db-3129cf196c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23569f-bf77-4831-ad13-9ec49bb4448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841b877-d56c-4eb6-a2d1-2a9efd2e4cd9}" ma:internalName="TaxCatchAll" ma:showField="CatchAllData" ma:web="3123569f-bf77-4831-ad13-9ec49bb4448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a8013ca-4dec-4be3-80db-3129cf196c37">
      <Terms xmlns="http://schemas.microsoft.com/office/infopath/2007/PartnerControls"/>
    </lcf76f155ced4ddcb4097134ff3c332f>
    <_ip_UnifiedCompliancePolicyProperties xmlns="http://schemas.microsoft.com/sharepoint/v3" xsi:nil="true"/>
    <TaxCatchAll xmlns="3123569f-bf77-4831-ad13-9ec49bb44483" xsi:nil="true"/>
  </documentManagement>
</p:properties>
</file>

<file path=customXml/itemProps1.xml><?xml version="1.0" encoding="utf-8"?>
<ds:datastoreItem xmlns:ds="http://schemas.openxmlformats.org/officeDocument/2006/customXml" ds:itemID="{F31D3069-F85F-434B-8B77-D5A7E7719084}"/>
</file>

<file path=customXml/itemProps2.xml><?xml version="1.0" encoding="utf-8"?>
<ds:datastoreItem xmlns:ds="http://schemas.openxmlformats.org/officeDocument/2006/customXml" ds:itemID="{6982BFDC-E34E-4D4A-A3CD-88ADB3CF260B}"/>
</file>

<file path=customXml/itemProps3.xml><?xml version="1.0" encoding="utf-8"?>
<ds:datastoreItem xmlns:ds="http://schemas.openxmlformats.org/officeDocument/2006/customXml" ds:itemID="{C675FE71-2B9E-463C-BCBC-4E79EE4E18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Instructions</vt:lpstr>
      <vt:lpstr>Transfer Accounts-Purpose &amp; Use</vt:lpstr>
      <vt:lpstr>Index</vt:lpstr>
      <vt:lpstr>Agencies</vt:lpstr>
      <vt:lpstr>Data</vt:lpstr>
      <vt:lpstr>550</vt:lpstr>
      <vt:lpstr>555</vt:lpstr>
      <vt:lpstr>560</vt:lpstr>
      <vt:lpstr>Transfers Contact List</vt:lpstr>
      <vt:lpstr>Notes</vt:lpstr>
      <vt:lpstr>AgyIdx</vt:lpstr>
      <vt:lpstr>AgyName</vt:lpstr>
      <vt:lpstr>AgyNum</vt:lpstr>
      <vt:lpstr>compgasb</vt:lpstr>
      <vt:lpstr>compname</vt:lpstr>
      <vt:lpstr>compnum</vt:lpstr>
      <vt:lpstr>compnumtxt</vt:lpstr>
      <vt:lpstr>comptable</vt:lpstr>
      <vt:lpstr>ConcNum</vt:lpstr>
      <vt:lpstr>Derivative</vt:lpstr>
      <vt:lpstr>function</vt:lpstr>
      <vt:lpstr>functionA</vt:lpstr>
      <vt:lpstr>functionC</vt:lpstr>
      <vt:lpstr>hk</vt:lpstr>
      <vt:lpstr>IdxNa</vt:lpstr>
      <vt:lpstr>IdxSheetNum</vt:lpstr>
      <vt:lpstr>IdxTable</vt:lpstr>
      <vt:lpstr>Instructions550555</vt:lpstr>
      <vt:lpstr>Instructions560</vt:lpstr>
      <vt:lpstr>Pledged_Revenue</vt:lpstr>
      <vt:lpstr>'550'!Print_Area</vt:lpstr>
      <vt:lpstr>'555'!Print_Area</vt:lpstr>
      <vt:lpstr>'560'!Print_Area</vt:lpstr>
      <vt:lpstr>Index!Print_Area</vt:lpstr>
      <vt:lpstr>Instructions!Print_Area</vt:lpstr>
      <vt:lpstr>'Transfers Contact List'!Print_Titles</vt:lpstr>
      <vt:lpstr>TransfersPurposeandUse</vt:lpstr>
      <vt:lpstr>ValuationTech</vt:lpstr>
    </vt:vector>
  </TitlesOfParts>
  <Company>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State Controller</dc:creator>
  <cp:lastModifiedBy>Jani, Shivani R</cp:lastModifiedBy>
  <cp:lastPrinted>2018-01-26T19:35:13Z</cp:lastPrinted>
  <dcterms:created xsi:type="dcterms:W3CDTF">2000-03-13T18:28:09Z</dcterms:created>
  <dcterms:modified xsi:type="dcterms:W3CDTF">2022-01-18T21:13:15Z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0x010100DC882A65FD8F5842905EE0DEEC91066D</vt:lpwstr>
  </property>
</Properties>
</file>