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codeName="ThisWorkbook"/>
  <mc:AlternateContent xmlns:mc="http://schemas.openxmlformats.org/markup-compatibility/2006">
    <mc:Choice Requires="x15">
      <x15ac:absPath xmlns:x15ac="http://schemas.microsoft.com/office/spreadsheetml/2010/11/ac" url="J:\Communications Division\Drupal_Website\state_employees\statewide_accounting\memos\2021\"/>
    </mc:Choice>
  </mc:AlternateContent>
  <xr:revisionPtr revIDLastSave="0" documentId="8_{F42295FE-DA8B-4155-93BD-3BBCAF2768E5}" xr6:coauthVersionLast="46" xr6:coauthVersionMax="46" xr10:uidLastSave="{00000000-0000-0000-0000-000000000000}"/>
  <bookViews>
    <workbookView xWindow="-28920" yWindow="-45" windowWidth="29040" windowHeight="15840" tabRatio="921" xr2:uid="{00000000-000D-0000-FFFF-FFFF00000000}"/>
  </bookViews>
  <sheets>
    <sheet name="Instructions" sheetId="1" r:id="rId1"/>
    <sheet name="Transfer Accounts-Purpose &amp; Use" sheetId="104" r:id="rId2"/>
    <sheet name="Index" sheetId="2" r:id="rId3"/>
    <sheet name="Agencies" sheetId="96" state="hidden" r:id="rId4"/>
    <sheet name="Data" sheetId="81" state="hidden" r:id="rId5"/>
    <sheet name="550" sheetId="107" r:id="rId6"/>
    <sheet name="555" sheetId="111" r:id="rId7"/>
    <sheet name="560" sheetId="110" r:id="rId8"/>
    <sheet name="Transfers Contact List" sheetId="77" r:id="rId9"/>
    <sheet name="Notes" sheetId="83" state="hidden" r:id="rId10"/>
  </sheets>
  <externalReferences>
    <externalReference r:id="rId11"/>
    <externalReference r:id="rId12"/>
    <externalReference r:id="rId13"/>
    <externalReference r:id="rId14"/>
  </externalReferences>
  <definedNames>
    <definedName name="___Agy301">'[1]301'!$I$5</definedName>
    <definedName name="___AGY305">'[1]305'!$K$6</definedName>
    <definedName name="___AGY310">'[1]310'!$K$6</definedName>
    <definedName name="___Agy501">'[1]501'!$E$6</definedName>
    <definedName name="___Agy510">'[1]510'!$D$6</definedName>
    <definedName name="___Agy515">'[1]515'!$D$6</definedName>
    <definedName name="___Agy520">'[1]520'!$D$6</definedName>
    <definedName name="___Agy525">'[1]525'!$D$6</definedName>
    <definedName name="___Agy530">'[1]530'!$D$6</definedName>
    <definedName name="___FMD320">'[1]320'!$M$40</definedName>
    <definedName name="___OID320">'[1]320'!$M$30</definedName>
    <definedName name="___TO320">'[1]320'!$P$36</definedName>
    <definedName name="__Agy301" localSheetId="7">#REF!</definedName>
    <definedName name="__Agy301">#REF!</definedName>
    <definedName name="__AGY305" localSheetId="7">#REF!</definedName>
    <definedName name="__AGY305">#REF!</definedName>
    <definedName name="__AGY310" localSheetId="7">#REF!</definedName>
    <definedName name="__AGY310">#REF!</definedName>
    <definedName name="__AGY315" localSheetId="7">#REF!</definedName>
    <definedName name="__AGY315">#REF!</definedName>
    <definedName name="__Agy501" localSheetId="7">#REF!</definedName>
    <definedName name="__Agy501">#REF!</definedName>
    <definedName name="__Agy505">'[1]505'!$D$6</definedName>
    <definedName name="__Agy510" localSheetId="7">#REF!</definedName>
    <definedName name="__Agy510">#REF!</definedName>
    <definedName name="__Agy515" localSheetId="7">#REF!</definedName>
    <definedName name="__Agy515">#REF!</definedName>
    <definedName name="__Agy520" localSheetId="7">#REF!</definedName>
    <definedName name="__Agy520">#REF!</definedName>
    <definedName name="__Agy525" localSheetId="7">#REF!</definedName>
    <definedName name="__Agy525">#REF!</definedName>
    <definedName name="__Agy530" localSheetId="7">#REF!</definedName>
    <definedName name="__Agy530">#REF!</definedName>
    <definedName name="__Agy705" localSheetId="7">'[1]705'!#REF!</definedName>
    <definedName name="__Agy705">'[1]705'!#REF!</definedName>
    <definedName name="__Agy715" localSheetId="7">'[1]715'!#REF!</definedName>
    <definedName name="__Agy715">'[1]715'!#REF!</definedName>
    <definedName name="__COL315" localSheetId="7">#REF!</definedName>
    <definedName name="__COL315">#REF!</definedName>
    <definedName name="__FMD315" localSheetId="7">#REF!</definedName>
    <definedName name="__FMD315">#REF!</definedName>
    <definedName name="__FMD320" localSheetId="7">#REF!</definedName>
    <definedName name="__FMD320">#REF!</definedName>
    <definedName name="__OID315" localSheetId="7">#REF!</definedName>
    <definedName name="__OID315">#REF!</definedName>
    <definedName name="__OID320" localSheetId="7">#REF!</definedName>
    <definedName name="__OID320">#REF!</definedName>
    <definedName name="__OS1" localSheetId="7">#REF!</definedName>
    <definedName name="__OS1">#REF!</definedName>
    <definedName name="__OS2" localSheetId="7">#REF!</definedName>
    <definedName name="__OS2">#REF!</definedName>
    <definedName name="__OS3" localSheetId="7">#REF!</definedName>
    <definedName name="__OS3">#REF!</definedName>
    <definedName name="__OS4" localSheetId="7">#REF!</definedName>
    <definedName name="__OS4">#REF!</definedName>
    <definedName name="__OS5" localSheetId="7">#REF!</definedName>
    <definedName name="__OS5">#REF!</definedName>
    <definedName name="__OU1" localSheetId="7">#REF!</definedName>
    <definedName name="__OU1">#REF!</definedName>
    <definedName name="__OU2" localSheetId="7">#REF!</definedName>
    <definedName name="__OU2">#REF!</definedName>
    <definedName name="__OU3" localSheetId="7">#REF!</definedName>
    <definedName name="__OU3">#REF!</definedName>
    <definedName name="__OU4" localSheetId="7">#REF!</definedName>
    <definedName name="__OU4">#REF!</definedName>
    <definedName name="__OU5" localSheetId="7">#REF!</definedName>
    <definedName name="__OU5">#REF!</definedName>
    <definedName name="__OU6" localSheetId="7">#REF!</definedName>
    <definedName name="__OU6">#REF!</definedName>
    <definedName name="__OU7" localSheetId="7">#REF!</definedName>
    <definedName name="__OU7">#REF!</definedName>
    <definedName name="__OU8" localSheetId="7">#REF!</definedName>
    <definedName name="__OU8">#REF!</definedName>
    <definedName name="__PAY1" localSheetId="7">#REF!</definedName>
    <definedName name="__PAY1">#REF!</definedName>
    <definedName name="__PAY2" localSheetId="7">#REF!</definedName>
    <definedName name="__PAY2">#REF!</definedName>
    <definedName name="__PAY3" localSheetId="7">#REF!</definedName>
    <definedName name="__PAY3">#REF!</definedName>
    <definedName name="__REC1" localSheetId="7">#REF!</definedName>
    <definedName name="__REC1">#REF!</definedName>
    <definedName name="__REC2" localSheetId="7">#REF!</definedName>
    <definedName name="__REC2">#REF!</definedName>
    <definedName name="__REC3" localSheetId="7">#REF!</definedName>
    <definedName name="__REC3">#REF!</definedName>
    <definedName name="__ROW315" localSheetId="7">#REF!</definedName>
    <definedName name="__ROW315">#REF!</definedName>
    <definedName name="__TO315" localSheetId="7">#REF!</definedName>
    <definedName name="__TO315">#REF!</definedName>
    <definedName name="__TO320" localSheetId="7">#REF!</definedName>
    <definedName name="__TO320">#REF!</definedName>
    <definedName name="_AGY201" localSheetId="7">#REF!</definedName>
    <definedName name="_AGY201">#REF!</definedName>
    <definedName name="_AGY210" localSheetId="7">#REF!</definedName>
    <definedName name="_AGY210">#REF!</definedName>
    <definedName name="_Agy301" localSheetId="7">'[1]301'!$I$5</definedName>
    <definedName name="_Agy301" localSheetId="1">'[1]301'!$I$5</definedName>
    <definedName name="_Agy301">#REF!</definedName>
    <definedName name="_AGY305" localSheetId="7">'[1]305'!$K$6</definedName>
    <definedName name="_AGY305" localSheetId="1">'[1]305'!$K$6</definedName>
    <definedName name="_AGY305">#REF!</definedName>
    <definedName name="_AGY310" localSheetId="7">'[1]310'!$K$6</definedName>
    <definedName name="_AGY310" localSheetId="1">'[1]310'!$K$6</definedName>
    <definedName name="_AGY310">#REF!</definedName>
    <definedName name="_AGY315" localSheetId="7">#REF!</definedName>
    <definedName name="_AGY315">#REF!</definedName>
    <definedName name="_AGY320" localSheetId="7">#REF!</definedName>
    <definedName name="_AGY320">#REF!</definedName>
    <definedName name="_AGY325" localSheetId="7">#REF!</definedName>
    <definedName name="_AGY325">#REF!</definedName>
    <definedName name="_Agy501" localSheetId="7">'[1]501'!$E$6</definedName>
    <definedName name="_Agy501" localSheetId="1">'[1]501'!$E$6</definedName>
    <definedName name="_Agy501">#REF!</definedName>
    <definedName name="_Agy505">'[1]505'!$D$6</definedName>
    <definedName name="_Agy510" localSheetId="7">'[1]510'!$D$6</definedName>
    <definedName name="_Agy510" localSheetId="1">'[1]510'!$D$6</definedName>
    <definedName name="_Agy510">#REF!</definedName>
    <definedName name="_Agy515" localSheetId="7">'[1]515'!$D$6</definedName>
    <definedName name="_Agy515" localSheetId="1">'[1]515'!$D$6</definedName>
    <definedName name="_Agy515">#REF!</definedName>
    <definedName name="_Agy520" localSheetId="7">'[1]520'!$D$6</definedName>
    <definedName name="_Agy520" localSheetId="1">'[1]520'!$D$6</definedName>
    <definedName name="_Agy520">#REF!</definedName>
    <definedName name="_Agy525" localSheetId="7">'[1]525'!$D$6</definedName>
    <definedName name="_Agy525" localSheetId="1">'[1]525'!$D$6</definedName>
    <definedName name="_Agy525">#REF!</definedName>
    <definedName name="_Agy530" localSheetId="7">'[1]530'!$D$6</definedName>
    <definedName name="_Agy530" localSheetId="1">'[1]530'!$D$6</definedName>
    <definedName name="_Agy530">#REF!</definedName>
    <definedName name="_Agy535" localSheetId="7">#REF!</definedName>
    <definedName name="_Agy535">#REF!</definedName>
    <definedName name="_AGY540">#REF!</definedName>
    <definedName name="_Agy705" localSheetId="7">'[1]705'!#REF!</definedName>
    <definedName name="_Agy705">'[1]705'!#REF!</definedName>
    <definedName name="_Agy710" localSheetId="7">#REF!</definedName>
    <definedName name="_Agy710">#REF!</definedName>
    <definedName name="_Agy715" localSheetId="7">'[1]715'!#REF!</definedName>
    <definedName name="_Agy715">'[1]715'!#REF!</definedName>
    <definedName name="_Agy720" localSheetId="7">#REF!</definedName>
    <definedName name="_Agy720">#REF!</definedName>
    <definedName name="_COL201" localSheetId="7">#REF!</definedName>
    <definedName name="_COL201">#REF!</definedName>
    <definedName name="_COL210" localSheetId="7">#REF!</definedName>
    <definedName name="_COL210">#REF!</definedName>
    <definedName name="_COL305" localSheetId="7">#REF!</definedName>
    <definedName name="_COL305">#REF!</definedName>
    <definedName name="_COL310" localSheetId="7">#REF!</definedName>
    <definedName name="_COL310">#REF!</definedName>
    <definedName name="_COL315" localSheetId="7">#REF!</definedName>
    <definedName name="_COL315">#REF!</definedName>
    <definedName name="_COL320" localSheetId="7">#REF!</definedName>
    <definedName name="_COL320">#REF!</definedName>
    <definedName name="_COL325" localSheetId="7">#REF!</definedName>
    <definedName name="_COL325">#REF!</definedName>
    <definedName name="_Col705" localSheetId="7">#REF!</definedName>
    <definedName name="_Col705">#REF!</definedName>
    <definedName name="_Col710" localSheetId="7">#REF!</definedName>
    <definedName name="_Col710">#REF!</definedName>
    <definedName name="_Col715" localSheetId="7">#REF!</definedName>
    <definedName name="_Col715">#REF!</definedName>
    <definedName name="_Col720" localSheetId="7">#REF!</definedName>
    <definedName name="_Col720">#REF!</definedName>
    <definedName name="_Col725" localSheetId="7">#REF!</definedName>
    <definedName name="_Col725">#REF!</definedName>
    <definedName name="_Col735" localSheetId="7">#REF!</definedName>
    <definedName name="_Col735">#REF!</definedName>
    <definedName name="_Col740" localSheetId="7">#REF!</definedName>
    <definedName name="_Col740">#REF!</definedName>
    <definedName name="_Col745" localSheetId="7">#REF!</definedName>
    <definedName name="_Col745">#REF!</definedName>
    <definedName name="_Col755" localSheetId="7">#REF!</definedName>
    <definedName name="_Col755">#REF!</definedName>
    <definedName name="_Data725" localSheetId="7">#REF!</definedName>
    <definedName name="_Data725">#REF!</definedName>
    <definedName name="_FMD315" localSheetId="7">#REF!</definedName>
    <definedName name="_FMD315" localSheetId="1">#REF!</definedName>
    <definedName name="_FMD315">#REF!</definedName>
    <definedName name="_FMD320" localSheetId="7">'[1]320'!$M$40</definedName>
    <definedName name="_FMD320" localSheetId="1">'[1]320'!$M$40</definedName>
    <definedName name="_FMD320">#REF!</definedName>
    <definedName name="_OID315" localSheetId="7">#REF!</definedName>
    <definedName name="_OID315" localSheetId="1">#REF!</definedName>
    <definedName name="_OID315">#REF!</definedName>
    <definedName name="_OID320" localSheetId="7">'[1]320'!$M$30</definedName>
    <definedName name="_OID320" localSheetId="1">'[1]320'!$M$30</definedName>
    <definedName name="_OID320">#REF!</definedName>
    <definedName name="_OS1" localSheetId="7">#REF!</definedName>
    <definedName name="_OS1">#REF!</definedName>
    <definedName name="_OS2" localSheetId="7">#REF!</definedName>
    <definedName name="_OS2">#REF!</definedName>
    <definedName name="_OS3" localSheetId="7">#REF!</definedName>
    <definedName name="_OS3">#REF!</definedName>
    <definedName name="_OS4" localSheetId="7">#REF!</definedName>
    <definedName name="_OS4">#REF!</definedName>
    <definedName name="_OS5" localSheetId="7">#REF!</definedName>
    <definedName name="_OS5">#REF!</definedName>
    <definedName name="_OU1" localSheetId="7">#REF!</definedName>
    <definedName name="_OU1">#REF!</definedName>
    <definedName name="_OU2" localSheetId="7">#REF!</definedName>
    <definedName name="_OU2">#REF!</definedName>
    <definedName name="_OU3" localSheetId="7">#REF!</definedName>
    <definedName name="_OU3">#REF!</definedName>
    <definedName name="_OU4" localSheetId="7">#REF!</definedName>
    <definedName name="_OU4">#REF!</definedName>
    <definedName name="_OU5" localSheetId="7">#REF!</definedName>
    <definedName name="_OU5">#REF!</definedName>
    <definedName name="_OU6" localSheetId="7">#REF!</definedName>
    <definedName name="_OU6">#REF!</definedName>
    <definedName name="_OU7" localSheetId="7">#REF!</definedName>
    <definedName name="_OU7">#REF!</definedName>
    <definedName name="_OU8" localSheetId="7">#REF!</definedName>
    <definedName name="_OU8">#REF!</definedName>
    <definedName name="_PAY1" localSheetId="7">#REF!</definedName>
    <definedName name="_PAY1">#REF!</definedName>
    <definedName name="_PAY2" localSheetId="7">#REF!</definedName>
    <definedName name="_PAY2">#REF!</definedName>
    <definedName name="_PAY3" localSheetId="7">#REF!</definedName>
    <definedName name="_PAY3">#REF!</definedName>
    <definedName name="_REC1" localSheetId="7">#REF!</definedName>
    <definedName name="_REC1">#REF!</definedName>
    <definedName name="_REC2" localSheetId="7">#REF!</definedName>
    <definedName name="_REC2">#REF!</definedName>
    <definedName name="_REC3" localSheetId="7">#REF!</definedName>
    <definedName name="_REC3">#REF!</definedName>
    <definedName name="_ROW201" localSheetId="7">#REF!</definedName>
    <definedName name="_ROW201">#REF!</definedName>
    <definedName name="_ROW210" localSheetId="7">#REF!</definedName>
    <definedName name="_ROW210">#REF!</definedName>
    <definedName name="_ROW305" localSheetId="7">#REF!</definedName>
    <definedName name="_ROW305">#REF!</definedName>
    <definedName name="_ROW310" localSheetId="7">#REF!</definedName>
    <definedName name="_ROW310">#REF!</definedName>
    <definedName name="_ROW315" localSheetId="7">#REF!</definedName>
    <definedName name="_ROW315">#REF!</definedName>
    <definedName name="_ROW320" localSheetId="7">#REF!</definedName>
    <definedName name="_ROW320">#REF!</definedName>
    <definedName name="_ROW325" localSheetId="7">#REF!</definedName>
    <definedName name="_ROW325">#REF!</definedName>
    <definedName name="_Row705" localSheetId="7">#REF!</definedName>
    <definedName name="_Row705">#REF!</definedName>
    <definedName name="_Row710" localSheetId="7">#REF!</definedName>
    <definedName name="_Row710">#REF!</definedName>
    <definedName name="_Row715" localSheetId="7">#REF!</definedName>
    <definedName name="_Row715">#REF!</definedName>
    <definedName name="_Row720" localSheetId="7">#REF!</definedName>
    <definedName name="_Row720">#REF!</definedName>
    <definedName name="_Row725" localSheetId="7">#REF!</definedName>
    <definedName name="_Row725">#REF!</definedName>
    <definedName name="_Row735" localSheetId="7">#REF!</definedName>
    <definedName name="_Row735">#REF!</definedName>
    <definedName name="_Row740" localSheetId="7">#REF!</definedName>
    <definedName name="_Row740">#REF!</definedName>
    <definedName name="_Row745" localSheetId="7">#REF!</definedName>
    <definedName name="_Row745">#REF!</definedName>
    <definedName name="_Row755" localSheetId="7">#REF!</definedName>
    <definedName name="_Row755">#REF!</definedName>
    <definedName name="_TO315" localSheetId="7">#REF!</definedName>
    <definedName name="_TO315" localSheetId="1">#REF!</definedName>
    <definedName name="_TO315">#REF!</definedName>
    <definedName name="_TO320" localSheetId="7">'[1]320'!$P$36</definedName>
    <definedName name="_TO320" localSheetId="1">'[1]320'!$P$36</definedName>
    <definedName name="_TO320">#REF!</definedName>
    <definedName name="a905a" localSheetId="7">'[1]905'!$A$13:$A$147</definedName>
    <definedName name="a905a" localSheetId="1">'[1]905'!$A$13:$A$147</definedName>
    <definedName name="a905a">#REF!</definedName>
    <definedName name="a905b" localSheetId="7">'[1]905'!$F$13:$F$147</definedName>
    <definedName name="a905b" localSheetId="1">'[1]905'!$F$13:$F$147</definedName>
    <definedName name="a905b">#REF!</definedName>
    <definedName name="a905c" localSheetId="7">#REF!</definedName>
    <definedName name="a905c">#REF!</definedName>
    <definedName name="a905Data" localSheetId="7">#REF!</definedName>
    <definedName name="a905Data">#REF!</definedName>
    <definedName name="a905HData" localSheetId="7">#REF!</definedName>
    <definedName name="a905HData">#REF!</definedName>
    <definedName name="aFASB">[2]FASB_Stmts!$A$12:$A$76</definedName>
    <definedName name="aFASBADJ">[2]FASB_Adj!$A$13:$A$102</definedName>
    <definedName name="aGASB">[2]GASB_Stmts!$A$13:$A$129</definedName>
    <definedName name="agname" localSheetId="7">[1]Index!#REF!</definedName>
    <definedName name="agname">[1]Index!#REF!</definedName>
    <definedName name="AgyIdx">Index!$E$10</definedName>
    <definedName name="AgyName">Index!$E$11</definedName>
    <definedName name="AgyNum">'Transfers Contact List'!$C$3:$C$75</definedName>
    <definedName name="AVL" localSheetId="7">#REF!</definedName>
    <definedName name="AVL">#REF!</definedName>
    <definedName name="bFASB">[2]FASB_Stmts!$F$12:$F$75</definedName>
    <definedName name="bFASBADJ">[2]FASB_Adj!$F$13:$F$102</definedName>
    <definedName name="bGASB">[2]GASB_Stmts!$F$13:$F$128</definedName>
    <definedName name="BP" localSheetId="7">#REF!</definedName>
    <definedName name="BP">#REF!</definedName>
    <definedName name="CAFRData" localSheetId="7">#REF!</definedName>
    <definedName name="CAFRData">#REF!</definedName>
    <definedName name="CCE" localSheetId="7">#REF!</definedName>
    <definedName name="CCE">#REF!</definedName>
    <definedName name="CCNameTable">'[3]College Filenames'!$D$2:$D$59</definedName>
    <definedName name="CCTable">'[3]College Filenames'!$A$2:$F$59</definedName>
    <definedName name="CLP" localSheetId="7">#REF!</definedName>
    <definedName name="CLP">#REF!</definedName>
    <definedName name="compgasb">'Transfers Contact List'!$E$3:$E$134</definedName>
    <definedName name="compname">'Transfers Contact List'!$D$3:$D$134</definedName>
    <definedName name="compnum">'Transfers Contact List'!$B$3:$B$134</definedName>
    <definedName name="compnumtxt" localSheetId="7">[1]Agencies!$C$3:$C$137</definedName>
    <definedName name="compnumtxt" localSheetId="1">[1]Agencies!$C$3:$C$137</definedName>
    <definedName name="compnumtxt">Agencies!$B$3:$B$64</definedName>
    <definedName name="comptable" localSheetId="7">[1]Agencies!$A$3:$E$137</definedName>
    <definedName name="comptable" localSheetId="1">[1]Agencies!$A$3:$E$137</definedName>
    <definedName name="comptable">Agencies!$A$3:$D$64</definedName>
    <definedName name="ConcNum" localSheetId="7">[1]Agencies!$A$3:$A$78</definedName>
    <definedName name="ConcNum" localSheetId="1">[1]Agencies!$A$3:$A$78</definedName>
    <definedName name="ConcNum">Agencies!$A$3:$A$64</definedName>
    <definedName name="DA" localSheetId="7">#REF!</definedName>
    <definedName name="DA">#REF!</definedName>
    <definedName name="DATA305" localSheetId="7">#REF!</definedName>
    <definedName name="DATA305">#REF!</definedName>
    <definedName name="DATA310" localSheetId="7">#REF!</definedName>
    <definedName name="DATA310">#REF!</definedName>
    <definedName name="DATA315" localSheetId="7">#REF!</definedName>
    <definedName name="DATA315">#REF!</definedName>
    <definedName name="DATA320" localSheetId="7">#REF!</definedName>
    <definedName name="DATA320">#REF!</definedName>
    <definedName name="DATA325" localSheetId="7">#REF!</definedName>
    <definedName name="DATA325">#REF!</definedName>
    <definedName name="Data705" localSheetId="7">#REF!</definedName>
    <definedName name="Data705">#REF!</definedName>
    <definedName name="Data710" localSheetId="7">#REF!</definedName>
    <definedName name="Data710">#REF!</definedName>
    <definedName name="Data715" localSheetId="7">#REF!</definedName>
    <definedName name="Data715">#REF!</definedName>
    <definedName name="Data720" localSheetId="7">#REF!</definedName>
    <definedName name="Data720">#REF!</definedName>
    <definedName name="Data735" localSheetId="7">#REF!</definedName>
    <definedName name="Data735">#REF!</definedName>
    <definedName name="Data740" localSheetId="7">#REF!</definedName>
    <definedName name="Data740">#REF!</definedName>
    <definedName name="Data745" localSheetId="7">#REF!</definedName>
    <definedName name="Data745">#REF!</definedName>
    <definedName name="Data755" localSheetId="7">#REF!</definedName>
    <definedName name="Data755">#REF!</definedName>
    <definedName name="Derivative">Notes!$J$1:$J$9</definedName>
    <definedName name="DP" localSheetId="7">#REF!</definedName>
    <definedName name="DP">#REF!</definedName>
    <definedName name="DR" localSheetId="7">#REF!</definedName>
    <definedName name="DR">#REF!</definedName>
    <definedName name="EquityData" localSheetId="7">#REF!</definedName>
    <definedName name="EquityData">#REF!</definedName>
    <definedName name="EquityDataRow" localSheetId="7">#REF!</definedName>
    <definedName name="EquityDataRow">#REF!</definedName>
    <definedName name="ErrorCode" localSheetId="7">[1]Errors!$A$1:$A$257</definedName>
    <definedName name="ErrorCode" localSheetId="1">[1]Errors!$A$1:$A$257</definedName>
    <definedName name="ErrorCode">#REF!</definedName>
    <definedName name="ErrorKey" localSheetId="7">[1]Errors!$B$1:$B$257</definedName>
    <definedName name="ErrorKey" localSheetId="1">[1]Errors!$B$1:$B$257</definedName>
    <definedName name="ErrorKey">#REF!</definedName>
    <definedName name="ErrorTable" localSheetId="7">[1]Errors!$A$1:$AB$257</definedName>
    <definedName name="ErrorTable" localSheetId="1">[1]Errors!$A$1:$AB$257</definedName>
    <definedName name="ErrorTable">#REF!</definedName>
    <definedName name="FaCol301" localSheetId="7">#REF!</definedName>
    <definedName name="FaCol301">#REF!</definedName>
    <definedName name="FaDat301" localSheetId="7">#REF!</definedName>
    <definedName name="FaDat301">#REF!</definedName>
    <definedName name="FaRow301" localSheetId="7">#REF!</definedName>
    <definedName name="FaRow301">#REF!</definedName>
    <definedName name="FileNameAgency">'[3]College Filenames'!$B$1:$B$98</definedName>
    <definedName name="FileNameTable">'[3]College Filenames'!$B$1:$F$98</definedName>
    <definedName name="FROM315" localSheetId="7">#REF!</definedName>
    <definedName name="FROM315" localSheetId="1">#REF!</definedName>
    <definedName name="FROM315">#REF!</definedName>
    <definedName name="FROM320" localSheetId="7">'[1]320'!$M$36</definedName>
    <definedName name="FROM320" localSheetId="1">'[1]320'!$M$36</definedName>
    <definedName name="FROM320">#REF!</definedName>
    <definedName name="function" localSheetId="7">[1]Notes!$H$1:$H$10</definedName>
    <definedName name="function" localSheetId="1">[1]Notes!$H$1:$H$10</definedName>
    <definedName name="function">Notes!$H$1:$H$14</definedName>
    <definedName name="functionA">Notes!$H$34:$H$46</definedName>
    <definedName name="functionC">Notes!$H$17:$H$31</definedName>
    <definedName name="Gasb1500row">'[4]1500'!$A$1:$A$209</definedName>
    <definedName name="GASB3324row" localSheetId="7">#REF!</definedName>
    <definedName name="GASB3324row">#REF!</definedName>
    <definedName name="GASB3324Total" localSheetId="7">#REF!</definedName>
    <definedName name="GASB3324Total">#REF!</definedName>
    <definedName name="Gasb505">'[1]505'!$D$8</definedName>
    <definedName name="Gasb510" localSheetId="7">'[1]510'!$D$8</definedName>
    <definedName name="Gasb510" localSheetId="1">'[1]510'!$D$8</definedName>
    <definedName name="Gasb510">#REF!</definedName>
    <definedName name="Gasb515" localSheetId="7">'[1]515'!$D$8</definedName>
    <definedName name="Gasb515" localSheetId="1">'[1]515'!$D$8</definedName>
    <definedName name="Gasb515">#REF!</definedName>
    <definedName name="Gasb520" localSheetId="7">'[1]520'!$D$8</definedName>
    <definedName name="Gasb520" localSheetId="1">'[1]520'!$D$8</definedName>
    <definedName name="Gasb520">#REF!</definedName>
    <definedName name="Gasb525" localSheetId="7">'[1]525'!$D$8</definedName>
    <definedName name="Gasb525" localSheetId="1">'[1]525'!$D$8</definedName>
    <definedName name="Gasb525">#REF!</definedName>
    <definedName name="Gasb530" localSheetId="7">'[1]530'!$D$8</definedName>
    <definedName name="Gasb530" localSheetId="1">'[1]530'!$D$8</definedName>
    <definedName name="Gasb530">#REF!</definedName>
    <definedName name="Gasb535" localSheetId="7">#REF!</definedName>
    <definedName name="Gasb535">#REF!</definedName>
    <definedName name="hk">'Transfers Contact List'!$C$3:$C$132</definedName>
    <definedName name="IdxNa">Index!$B$16:$B$18</definedName>
    <definedName name="IdxSheetNum" localSheetId="7">[1]Index!$A$34:$A$104</definedName>
    <definedName name="IdxSheetNum" localSheetId="1">[1]Index!$A$34:$A$104</definedName>
    <definedName name="IdxSheetNum">Index!$A$16:$A$18</definedName>
    <definedName name="IdxTable" localSheetId="7">[1]Index!$A$34:$Z$104</definedName>
    <definedName name="IdxTable" localSheetId="1">[1]Index!$A$34:$Z$104</definedName>
    <definedName name="IdxTable">Index!$A$16:$AA$18</definedName>
    <definedName name="IFP" localSheetId="7">#REF!</definedName>
    <definedName name="IFP">#REF!</definedName>
    <definedName name="IFR" localSheetId="7">#REF!</definedName>
    <definedName name="IFR">#REF!</definedName>
    <definedName name="IMT" localSheetId="7">#REF!</definedName>
    <definedName name="IMT">#REF!</definedName>
    <definedName name="Instructions540">Instructions!#REF!</definedName>
    <definedName name="Instructions545">Instructions!#REF!</definedName>
    <definedName name="Instructions550555">Instructions!$A$33:$B$67</definedName>
    <definedName name="Instructions560">Instructions!$A$68:$B$91</definedName>
    <definedName name="IP" localSheetId="7">#REF!</definedName>
    <definedName name="IP">#REF!</definedName>
    <definedName name="IVS" localSheetId="7">#REF!</definedName>
    <definedName name="IVS">#REF!</definedName>
    <definedName name="Leaseannualrental301" localSheetId="7">#REF!</definedName>
    <definedName name="Leaseannualrental301">#REF!</definedName>
    <definedName name="Leaseasset301" localSheetId="7">#REF!</definedName>
    <definedName name="Leaseasset301">#REF!</definedName>
    <definedName name="LeaseCol301" localSheetId="7">#REF!</definedName>
    <definedName name="LeaseCol301">#REF!</definedName>
    <definedName name="LeaseDat301" localSheetId="7">#REF!</definedName>
    <definedName name="LeaseDat301">#REF!</definedName>
    <definedName name="LeaseRow301" localSheetId="7">#REF!</definedName>
    <definedName name="LeaseRow301">#REF!</definedName>
    <definedName name="NetAssetsData" localSheetId="7">#REF!</definedName>
    <definedName name="NetAssetsData">#REF!</definedName>
    <definedName name="NetAssetsDataRow" localSheetId="7">#REF!</definedName>
    <definedName name="NetAssetsDataRow">#REF!</definedName>
    <definedName name="NI" localSheetId="7">#REF!</definedName>
    <definedName name="NI">#REF!</definedName>
    <definedName name="NP" localSheetId="7">#REF!</definedName>
    <definedName name="NP">#REF!</definedName>
    <definedName name="OfflineNonMajCUName" localSheetId="7">#REF!</definedName>
    <definedName name="OfflineNonMajCUName">#REF!</definedName>
    <definedName name="OfflineNonMajNum" localSheetId="7">#REF!</definedName>
    <definedName name="OfflineNonMajNum">#REF!</definedName>
    <definedName name="PI" localSheetId="7">#REF!</definedName>
    <definedName name="PI">#REF!</definedName>
    <definedName name="Pledged_Revenue">Notes!$K$1:$K$9</definedName>
    <definedName name="PMLR" localSheetId="7">#REF!</definedName>
    <definedName name="PMLR">#REF!</definedName>
    <definedName name="PPE" localSheetId="7">#REF!</definedName>
    <definedName name="PPE">#REF!</definedName>
    <definedName name="_xlnm.Print_Area" localSheetId="5">'550'!$A$1:$R$39</definedName>
    <definedName name="_xlnm.Print_Area" localSheetId="6">'555'!$A$1:$R$38</definedName>
    <definedName name="_xlnm.Print_Area" localSheetId="7">'560'!$B$1:$R$30</definedName>
    <definedName name="_xlnm.Print_Area" localSheetId="2">Index!$A$1:$P$23</definedName>
    <definedName name="_xlnm.Print_Area" localSheetId="0">Instructions!$A$1:$C$92</definedName>
    <definedName name="_xlnm.Print_Titles" localSheetId="8">'Transfers Contact List'!$1:$2</definedName>
    <definedName name="PSB" localSheetId="7">#REF!</definedName>
    <definedName name="PSB">#REF!</definedName>
    <definedName name="PSI" localSheetId="7">#REF!</definedName>
    <definedName name="PSI">#REF!</definedName>
    <definedName name="PY905Col" localSheetId="7">#REF!</definedName>
    <definedName name="PY905Col">#REF!</definedName>
    <definedName name="PY905Data" localSheetId="7">#REF!</definedName>
    <definedName name="PY905Data">#REF!</definedName>
    <definedName name="PY905Row" localSheetId="7">#REF!</definedName>
    <definedName name="PY905Row">#REF!</definedName>
    <definedName name="Rent301" localSheetId="7">'[1]301'!$F$15</definedName>
    <definedName name="Rent301" localSheetId="1">'[1]301'!$F$15</definedName>
    <definedName name="Rent301">#REF!</definedName>
    <definedName name="SFA" localSheetId="7">#REF!</definedName>
    <definedName name="SFA">#REF!</definedName>
    <definedName name="TransfersPurposeandUse">'Transfer Accounts-Purpose &amp; Use'!$A$1:$I$237</definedName>
    <definedName name="TYPE315" localSheetId="7">#REF!</definedName>
    <definedName name="TYPE315">#REF!</definedName>
    <definedName name="TYPE320" localSheetId="7">#REF!</definedName>
    <definedName name="TYPE320">#REF!</definedName>
    <definedName name="ValuationTech">Notes!$M$1:$M$9</definedName>
    <definedName name="w220Data" localSheetId="7">#REF!</definedName>
    <definedName name="w220Data">#REF!</definedName>
    <definedName name="w301DataA" localSheetId="7">#REF!</definedName>
    <definedName name="w301DataA">#REF!</definedName>
    <definedName name="w301DataB" localSheetId="7">#REF!</definedName>
    <definedName name="w301DataB">#REF!</definedName>
    <definedName name="w301DataC" localSheetId="7">#REF!</definedName>
    <definedName name="w301DataC">#REF!</definedName>
    <definedName name="w305Data" localSheetId="7">#REF!</definedName>
    <definedName name="w305Data">#REF!</definedName>
    <definedName name="w310Data" localSheetId="7">#REF!</definedName>
    <definedName name="w310Data">#REF!</definedName>
    <definedName name="w325col" localSheetId="7">#REF!</definedName>
    <definedName name="w325col">#REF!</definedName>
    <definedName name="w325Data" localSheetId="7">#REF!</definedName>
    <definedName name="w325Data">#REF!</definedName>
    <definedName name="w325Row" localSheetId="7">#REF!</definedName>
    <definedName name="w325Row">#REF!</definedName>
    <definedName name="w325Type" localSheetId="7">#REF!</definedName>
    <definedName name="w325Type">#REF!</definedName>
    <definedName name="w501Data" localSheetId="7">#REF!</definedName>
    <definedName name="w501Data">#REF!</definedName>
    <definedName name="w510Data" localSheetId="7">#REF!</definedName>
    <definedName name="w510Data">#REF!</definedName>
    <definedName name="w515Data" localSheetId="7">#REF!</definedName>
    <definedName name="w515Data">#REF!</definedName>
    <definedName name="w520Data" localSheetId="7">#REF!</definedName>
    <definedName name="w520Data">#REF!</definedName>
    <definedName name="w525Data" localSheetId="7">#REF!</definedName>
    <definedName name="w525Data">#REF!</definedName>
    <definedName name="w530Data" localSheetId="7">#REF!</definedName>
    <definedName name="w530Data">#REF!</definedName>
    <definedName name="Z_1250FD07_FF56_4A9D_AF9E_C27124A7EBE9_.wvu.PrintArea" localSheetId="5" hidden="1">'550'!$C$1:$R$38</definedName>
    <definedName name="Z_1250FD07_FF56_4A9D_AF9E_C27124A7EBE9_.wvu.PrintArea" localSheetId="7" hidden="1">'560'!$B$1:$R$30</definedName>
    <definedName name="Z_1250FD07_FF56_4A9D_AF9E_C27124A7EBE9_.wvu.PrintArea" localSheetId="2" hidden="1">Index!$A$1:$L$21</definedName>
    <definedName name="Z_1250FD07_FF56_4A9D_AF9E_C27124A7EBE9_.wvu.PrintTitles" localSheetId="2" hidden="1">Index!$1:$4</definedName>
    <definedName name="Z_1250FD07_FF56_4A9D_AF9E_C27124A7EBE9_.wvu.Rows" localSheetId="2" hidden="1">Index!$1189:$1255</definedName>
    <definedName name="Z_22EE6FEF_0954_4B41_9976_46012513457D_.wvu.Cols" localSheetId="7" hidden="1">'560'!#REF!,'560'!#REF!</definedName>
    <definedName name="Z_22EE6FEF_0954_4B41_9976_46012513457D_.wvu.PrintArea" localSheetId="5" hidden="1">'550'!$C$1:$K$32</definedName>
    <definedName name="Z_22EE6FEF_0954_4B41_9976_46012513457D_.wvu.PrintArea" localSheetId="7" hidden="1">'560'!$B$1:$P$30</definedName>
    <definedName name="Z_3B9B908F_7E13_4791_A6FD_413206C417A3_.wvu.Cols" localSheetId="7" hidden="1">'560'!#REF!,'560'!#REF!</definedName>
    <definedName name="Z_3B9B908F_7E13_4791_A6FD_413206C417A3_.wvu.PrintArea" localSheetId="5" hidden="1">'550'!$C$1:$K$32</definedName>
    <definedName name="Z_3B9B908F_7E13_4791_A6FD_413206C417A3_.wvu.PrintArea" localSheetId="7" hidden="1">'560'!$B$1:$P$30</definedName>
    <definedName name="Z_9FCFC836_1CA5_48BF_958D_24D2EA94B219_.wvu.Cols" localSheetId="2" hidden="1">Index!$D:$D</definedName>
    <definedName name="Z_9FCFC836_1CA5_48BF_958D_24D2EA94B219_.wvu.Cols" localSheetId="0" hidden="1">Instructions!#REF!</definedName>
    <definedName name="Z_9FCFC836_1CA5_48BF_958D_24D2EA94B219_.wvu.Cols" localSheetId="8" hidden="1">'Transfers Contact List'!$A:$B</definedName>
    <definedName name="Z_9FCFC836_1CA5_48BF_958D_24D2EA94B219_.wvu.PrintArea" localSheetId="2" hidden="1">Index!$A$1:$P$23</definedName>
    <definedName name="Z_9FCFC836_1CA5_48BF_958D_24D2EA94B219_.wvu.PrintArea" localSheetId="8" hidden="1">'Transfers Contact List'!$C$1:$I$144</definedName>
    <definedName name="Z_9FCFC836_1CA5_48BF_958D_24D2EA94B219_.wvu.PrintTitles" localSheetId="2" hidden="1">Index!$1:$16</definedName>
    <definedName name="Z_9FCFC836_1CA5_48BF_958D_24D2EA94B219_.wvu.PrintTitles" localSheetId="8" hidden="1">'Transfers Contact List'!$1:$2</definedName>
    <definedName name="Z_B08879A4_635B_4C39_9937_AC7883D562FC_.wvu.Cols" localSheetId="2" hidden="1">Index!$D:$D</definedName>
    <definedName name="Z_B08879A4_635B_4C39_9937_AC7883D562FC_.wvu.Cols" localSheetId="0" hidden="1">Instructions!#REF!</definedName>
    <definedName name="Z_B08879A4_635B_4C39_9937_AC7883D562FC_.wvu.Cols" localSheetId="8" hidden="1">'Transfers Contact List'!$A:$B</definedName>
    <definedName name="Z_B08879A4_635B_4C39_9937_AC7883D562FC_.wvu.PrintArea" localSheetId="2" hidden="1">Index!$A$1:$P$23</definedName>
    <definedName name="Z_B08879A4_635B_4C39_9937_AC7883D562FC_.wvu.PrintArea" localSheetId="8" hidden="1">'Transfers Contact List'!$C$1:$I$144</definedName>
    <definedName name="Z_B08879A4_635B_4C39_9937_AC7883D562FC_.wvu.PrintTitles" localSheetId="2" hidden="1">Index!$1:$16</definedName>
    <definedName name="Z_B08879A4_635B_4C39_9937_AC7883D562FC_.wvu.PrintTitles" localSheetId="8" hidden="1">'Transfers Contact List'!$1:$2</definedName>
    <definedName name="Z_BEA4BE86_04D1_4C96_9358_7A260B9D2B2D_.wvu.PrintArea" localSheetId="5" hidden="1">'550'!$C$1:$R$38</definedName>
    <definedName name="Z_BEA4BE86_04D1_4C96_9358_7A260B9D2B2D_.wvu.PrintArea" localSheetId="7" hidden="1">'560'!$B$1:$R$30</definedName>
    <definedName name="Z_BEA4BE86_04D1_4C96_9358_7A260B9D2B2D_.wvu.PrintArea" localSheetId="2" hidden="1">Index!$A$1:$L$21</definedName>
    <definedName name="Z_BEA4BE86_04D1_4C96_9358_7A260B9D2B2D_.wvu.PrintTitles" localSheetId="2" hidden="1">Index!$1:$4</definedName>
    <definedName name="Z_BEA4BE86_04D1_4C96_9358_7A260B9D2B2D_.wvu.Rows" localSheetId="2" hidden="1">Index!$1189:$1255</definedName>
  </definedNames>
  <calcPr calcId="191029" fullPrecision="0"/>
  <customWorkbookViews>
    <customWorkbookView name="cpvincent - Personal View" guid="{B08879A4-635B-4C39-9937-AC7883D562FC}" mergeInterval="0" personalView="1" maximized="1" xWindow="1" yWindow="1" windowWidth="1280" windowHeight="832" tabRatio="1000" activeSheetId="27"/>
    <customWorkbookView name="Robert Alford - Personal View" guid="{1250FD07-FF56-4A9D-AF9E-C27124A7EBE9}" mergeInterval="0" personalView="1" maximized="1" windowWidth="1020" windowHeight="579" tabRatio="923" activeSheetId="1"/>
    <customWorkbookView name="Darlene Langston - Personal View" guid="{BEA4BE86-04D1-4C96-9358-7A260B9D2B2D}" mergeInterval="0" personalView="1" maximized="1" windowWidth="1020" windowHeight="556" tabRatio="923" activeSheetId="9"/>
    <customWorkbookView name="amsquirewell - Personal View" guid="{9FCFC836-1CA5-48BF-958D-24D2EA94B219}" mergeInterval="0" personalView="1" maximized="1" xWindow="1" yWindow="1" windowWidth="1280" windowHeight="803" tabRatio="1000" activeSheetId="1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8" i="111" l="1"/>
  <c r="Y19" i="111"/>
  <c r="Y20" i="111"/>
  <c r="Y21" i="111"/>
  <c r="Y22" i="111"/>
  <c r="Y23" i="111"/>
  <c r="Y24" i="111"/>
  <c r="Y25" i="111"/>
  <c r="Y26" i="111"/>
  <c r="Y27" i="111"/>
  <c r="Y28" i="111"/>
  <c r="Y29" i="111"/>
  <c r="Y30" i="111"/>
  <c r="Y31" i="111"/>
  <c r="Y17" i="111"/>
  <c r="Z31" i="111"/>
  <c r="X31" i="111"/>
  <c r="W31" i="111"/>
  <c r="V31" i="111"/>
  <c r="U31" i="111"/>
  <c r="Z30" i="111"/>
  <c r="X30" i="111"/>
  <c r="W30" i="111"/>
  <c r="V30" i="111"/>
  <c r="U30" i="111"/>
  <c r="Z29" i="111"/>
  <c r="X29" i="111"/>
  <c r="W29" i="111"/>
  <c r="V29" i="111"/>
  <c r="U29" i="111"/>
  <c r="Z28" i="111"/>
  <c r="X28" i="111"/>
  <c r="W28" i="111"/>
  <c r="V28" i="111"/>
  <c r="U28" i="111"/>
  <c r="Z27" i="111"/>
  <c r="X27" i="111"/>
  <c r="W27" i="111"/>
  <c r="V27" i="111"/>
  <c r="U27" i="111"/>
  <c r="Z26" i="111"/>
  <c r="X26" i="111"/>
  <c r="W26" i="111"/>
  <c r="V26" i="111"/>
  <c r="U26" i="111"/>
  <c r="Z25" i="111"/>
  <c r="X25" i="111"/>
  <c r="W25" i="111"/>
  <c r="V25" i="111"/>
  <c r="U25" i="111"/>
  <c r="Z24" i="111"/>
  <c r="X24" i="111"/>
  <c r="W24" i="111"/>
  <c r="V24" i="111"/>
  <c r="U24" i="111"/>
  <c r="Z23" i="111"/>
  <c r="X23" i="111"/>
  <c r="W23" i="111"/>
  <c r="V23" i="111"/>
  <c r="U23" i="111"/>
  <c r="Z22" i="111"/>
  <c r="X22" i="111"/>
  <c r="W22" i="111"/>
  <c r="V22" i="111"/>
  <c r="U22" i="111"/>
  <c r="Z21" i="111"/>
  <c r="X21" i="111"/>
  <c r="W21" i="111"/>
  <c r="V21" i="111"/>
  <c r="U21" i="111"/>
  <c r="Z20" i="111"/>
  <c r="X20" i="111"/>
  <c r="W20" i="111"/>
  <c r="V20" i="111"/>
  <c r="U20" i="111"/>
  <c r="Z19" i="111"/>
  <c r="X19" i="111"/>
  <c r="W19" i="111"/>
  <c r="V19" i="111"/>
  <c r="U19" i="111"/>
  <c r="T19" i="111" s="1"/>
  <c r="S19" i="111" s="1"/>
  <c r="R19" i="111" s="1"/>
  <c r="Z18" i="111"/>
  <c r="X18" i="111"/>
  <c r="W18" i="111"/>
  <c r="V18" i="111"/>
  <c r="U18" i="111"/>
  <c r="Z17" i="111"/>
  <c r="X17" i="111"/>
  <c r="W17" i="111"/>
  <c r="V17" i="111"/>
  <c r="U17" i="111"/>
  <c r="M7" i="111"/>
  <c r="M6" i="111"/>
  <c r="A2" i="111"/>
  <c r="R1" i="111"/>
  <c r="A1" i="111"/>
  <c r="Y21" i="107"/>
  <c r="Y22" i="107"/>
  <c r="Y23" i="107"/>
  <c r="Y24" i="107"/>
  <c r="Y25" i="107"/>
  <c r="Y26" i="107"/>
  <c r="Y27" i="107"/>
  <c r="Y28" i="107"/>
  <c r="Y29" i="107"/>
  <c r="Y30" i="107"/>
  <c r="Y31" i="107"/>
  <c r="Y32" i="107"/>
  <c r="Y18" i="107"/>
  <c r="Y19" i="107"/>
  <c r="Y20" i="107"/>
  <c r="M7" i="107"/>
  <c r="M6" i="107"/>
  <c r="Z19" i="107"/>
  <c r="Z20" i="107"/>
  <c r="Z21" i="107"/>
  <c r="Z22" i="107"/>
  <c r="Z23" i="107"/>
  <c r="Z24" i="107"/>
  <c r="Z25" i="107"/>
  <c r="Z26" i="107"/>
  <c r="Z27" i="107"/>
  <c r="Z28" i="107"/>
  <c r="Z29" i="107"/>
  <c r="Z30" i="107"/>
  <c r="Z31" i="107"/>
  <c r="Z32" i="107"/>
  <c r="Z18" i="107"/>
  <c r="T31" i="111" l="1"/>
  <c r="S31" i="111" s="1"/>
  <c r="R31" i="111" s="1"/>
  <c r="T26" i="111"/>
  <c r="S26" i="111" s="1"/>
  <c r="R26" i="111" s="1"/>
  <c r="T18" i="111"/>
  <c r="S18" i="111" s="1"/>
  <c r="R18" i="111" s="1"/>
  <c r="T23" i="111"/>
  <c r="S23" i="111" s="1"/>
  <c r="R23" i="111" s="1"/>
  <c r="T29" i="111"/>
  <c r="S29" i="111" s="1"/>
  <c r="R29" i="111" s="1"/>
  <c r="T24" i="111"/>
  <c r="S24" i="111" s="1"/>
  <c r="R24" i="111" s="1"/>
  <c r="T20" i="111"/>
  <c r="S20" i="111" s="1"/>
  <c r="R20" i="111" s="1"/>
  <c r="T27" i="111"/>
  <c r="S27" i="111" s="1"/>
  <c r="R27" i="111" s="1"/>
  <c r="T21" i="111"/>
  <c r="S21" i="111" s="1"/>
  <c r="R21" i="111" s="1"/>
  <c r="Y32" i="111"/>
  <c r="T22" i="111"/>
  <c r="S22" i="111" s="1"/>
  <c r="R22" i="111" s="1"/>
  <c r="T25" i="111"/>
  <c r="S25" i="111" s="1"/>
  <c r="R25" i="111" s="1"/>
  <c r="T28" i="111"/>
  <c r="S28" i="111" s="1"/>
  <c r="R28" i="111" s="1"/>
  <c r="T30" i="111"/>
  <c r="S30" i="111" s="1"/>
  <c r="R30" i="111" s="1"/>
  <c r="T17" i="111"/>
  <c r="S17" i="111" s="1"/>
  <c r="Y33" i="107"/>
  <c r="S32" i="111" l="1"/>
  <c r="R17" i="111"/>
  <c r="AK1" i="110" l="1"/>
  <c r="A33" i="110" l="1"/>
  <c r="B43" i="110" s="1"/>
  <c r="AF28" i="110"/>
  <c r="AE28" i="110"/>
  <c r="AD28" i="110"/>
  <c r="AC28" i="110"/>
  <c r="AB28" i="110"/>
  <c r="AA28" i="110"/>
  <c r="X28" i="110"/>
  <c r="W28" i="110"/>
  <c r="V28" i="110"/>
  <c r="U28" i="110"/>
  <c r="AF27" i="110"/>
  <c r="AE27" i="110"/>
  <c r="AD27" i="110"/>
  <c r="AC27" i="110"/>
  <c r="AB27" i="110"/>
  <c r="AA27" i="110"/>
  <c r="X27" i="110"/>
  <c r="W27" i="110"/>
  <c r="V27" i="110"/>
  <c r="U27" i="110"/>
  <c r="AF26" i="110"/>
  <c r="AE26" i="110"/>
  <c r="AD26" i="110"/>
  <c r="AC26" i="110"/>
  <c r="Z26" i="110" s="1"/>
  <c r="Y26" i="110" s="1"/>
  <c r="AB26" i="110"/>
  <c r="AA26" i="110"/>
  <c r="X26" i="110"/>
  <c r="W26" i="110"/>
  <c r="V26" i="110"/>
  <c r="U26" i="110"/>
  <c r="AF25" i="110"/>
  <c r="AE25" i="110"/>
  <c r="AD25" i="110"/>
  <c r="AC25" i="110"/>
  <c r="AB25" i="110"/>
  <c r="AA25" i="110"/>
  <c r="X25" i="110"/>
  <c r="W25" i="110"/>
  <c r="V25" i="110"/>
  <c r="U25" i="110"/>
  <c r="AF24" i="110"/>
  <c r="AE24" i="110"/>
  <c r="AD24" i="110"/>
  <c r="AC24" i="110"/>
  <c r="AB24" i="110"/>
  <c r="AA24" i="110"/>
  <c r="X24" i="110"/>
  <c r="W24" i="110"/>
  <c r="T24" i="110" s="1"/>
  <c r="S24" i="110" s="1"/>
  <c r="V24" i="110"/>
  <c r="U24" i="110"/>
  <c r="AF23" i="110"/>
  <c r="AE23" i="110"/>
  <c r="AD23" i="110"/>
  <c r="AC23" i="110"/>
  <c r="AB23" i="110"/>
  <c r="AA23" i="110"/>
  <c r="X23" i="110"/>
  <c r="W23" i="110"/>
  <c r="V23" i="110"/>
  <c r="U23" i="110"/>
  <c r="AF22" i="110"/>
  <c r="AE22" i="110"/>
  <c r="AD22" i="110"/>
  <c r="AC22" i="110"/>
  <c r="AB22" i="110"/>
  <c r="AA22" i="110"/>
  <c r="X22" i="110"/>
  <c r="W22" i="110"/>
  <c r="V22" i="110"/>
  <c r="U22" i="110"/>
  <c r="AF21" i="110"/>
  <c r="AE21" i="110"/>
  <c r="AD21" i="110"/>
  <c r="AC21" i="110"/>
  <c r="AB21" i="110"/>
  <c r="AA21" i="110"/>
  <c r="X21" i="110"/>
  <c r="W21" i="110"/>
  <c r="V21" i="110"/>
  <c r="U21" i="110"/>
  <c r="AF20" i="110"/>
  <c r="AE20" i="110"/>
  <c r="AD20" i="110"/>
  <c r="AC20" i="110"/>
  <c r="AB20" i="110"/>
  <c r="Z20" i="110" s="1"/>
  <c r="Y20" i="110" s="1"/>
  <c r="AA20" i="110"/>
  <c r="X20" i="110"/>
  <c r="W20" i="110"/>
  <c r="V20" i="110"/>
  <c r="U20" i="110"/>
  <c r="AF19" i="110"/>
  <c r="AE19" i="110"/>
  <c r="AD19" i="110"/>
  <c r="AC19" i="110"/>
  <c r="AB19" i="110"/>
  <c r="AA19" i="110"/>
  <c r="X19" i="110"/>
  <c r="W19" i="110"/>
  <c r="V19" i="110"/>
  <c r="U19" i="110"/>
  <c r="AF18" i="110"/>
  <c r="AE18" i="110"/>
  <c r="AD18" i="110"/>
  <c r="AC18" i="110"/>
  <c r="AB18" i="110"/>
  <c r="AA18" i="110"/>
  <c r="X18" i="110"/>
  <c r="W18" i="110"/>
  <c r="V18" i="110"/>
  <c r="U18" i="110"/>
  <c r="AF17" i="110"/>
  <c r="AE17" i="110"/>
  <c r="AD17" i="110"/>
  <c r="AC17" i="110"/>
  <c r="AB17" i="110"/>
  <c r="AA17" i="110"/>
  <c r="X17" i="110"/>
  <c r="W17" i="110"/>
  <c r="V17" i="110"/>
  <c r="U17" i="110"/>
  <c r="AF16" i="110"/>
  <c r="AE16" i="110"/>
  <c r="AD16" i="110"/>
  <c r="AC16" i="110"/>
  <c r="AB16" i="110"/>
  <c r="AA16" i="110"/>
  <c r="X16" i="110"/>
  <c r="W16" i="110"/>
  <c r="V16" i="110"/>
  <c r="U16" i="110"/>
  <c r="AF15" i="110"/>
  <c r="AE15" i="110"/>
  <c r="AD15" i="110"/>
  <c r="AC15" i="110"/>
  <c r="AB15" i="110"/>
  <c r="AA15" i="110"/>
  <c r="X15" i="110"/>
  <c r="W15" i="110"/>
  <c r="V15" i="110"/>
  <c r="U15" i="110"/>
  <c r="AF14" i="110"/>
  <c r="AE14" i="110"/>
  <c r="AD14" i="110"/>
  <c r="AC14" i="110"/>
  <c r="AB14" i="110"/>
  <c r="AA14" i="110"/>
  <c r="X14" i="110"/>
  <c r="W14" i="110"/>
  <c r="V14" i="110"/>
  <c r="U14" i="110"/>
  <c r="O6" i="110"/>
  <c r="O5" i="110"/>
  <c r="B2" i="110"/>
  <c r="B1" i="110"/>
  <c r="Z27" i="110" l="1"/>
  <c r="Y27" i="110" s="1"/>
  <c r="T23" i="110"/>
  <c r="S23" i="110" s="1"/>
  <c r="T16" i="110"/>
  <c r="S16" i="110" s="1"/>
  <c r="AE29" i="110"/>
  <c r="T22" i="110"/>
  <c r="S22" i="110" s="1"/>
  <c r="Z14" i="110"/>
  <c r="Y14" i="110" s="1"/>
  <c r="T15" i="110"/>
  <c r="S15" i="110" s="1"/>
  <c r="Z22" i="110"/>
  <c r="Y22" i="110" s="1"/>
  <c r="T20" i="110"/>
  <c r="S20" i="110" s="1"/>
  <c r="Z18" i="110"/>
  <c r="Y18" i="110" s="1"/>
  <c r="Z19" i="110"/>
  <c r="Y19" i="110" s="1"/>
  <c r="T14" i="110"/>
  <c r="S14" i="110" s="1"/>
  <c r="T28" i="110"/>
  <c r="S28" i="110" s="1"/>
  <c r="Z28" i="110"/>
  <c r="Y28" i="110" s="1"/>
  <c r="AF29" i="110"/>
  <c r="Z17" i="110"/>
  <c r="Y17" i="110" s="1"/>
  <c r="T21" i="110"/>
  <c r="S21" i="110" s="1"/>
  <c r="Z25" i="110"/>
  <c r="Y25" i="110" s="1"/>
  <c r="Z15" i="110"/>
  <c r="Y15" i="110" s="1"/>
  <c r="Z16" i="110"/>
  <c r="Y16" i="110" s="1"/>
  <c r="T18" i="110"/>
  <c r="S18" i="110" s="1"/>
  <c r="T19" i="110"/>
  <c r="S19" i="110" s="1"/>
  <c r="Z23" i="110"/>
  <c r="Y23" i="110" s="1"/>
  <c r="Z24" i="110"/>
  <c r="Y24" i="110" s="1"/>
  <c r="T26" i="110"/>
  <c r="S26" i="110" s="1"/>
  <c r="T27" i="110"/>
  <c r="S27" i="110" s="1"/>
  <c r="T17" i="110"/>
  <c r="S17" i="110" s="1"/>
  <c r="Z21" i="110"/>
  <c r="Y21" i="110" s="1"/>
  <c r="T25" i="110"/>
  <c r="S25" i="110" s="1"/>
  <c r="B36" i="110"/>
  <c r="B40" i="110"/>
  <c r="B41" i="110"/>
  <c r="B38" i="110"/>
  <c r="B42" i="110"/>
  <c r="B37" i="110"/>
  <c r="B35" i="110"/>
  <c r="B39" i="110"/>
  <c r="A1" i="107"/>
  <c r="R1" i="107"/>
  <c r="A2" i="1"/>
  <c r="D19" i="2"/>
  <c r="A5" i="104"/>
  <c r="S29" i="110" l="1"/>
  <c r="Y29" i="110"/>
  <c r="X32" i="107"/>
  <c r="W32" i="107"/>
  <c r="V32" i="107"/>
  <c r="U32" i="107"/>
  <c r="X31" i="107"/>
  <c r="W31" i="107"/>
  <c r="V31" i="107"/>
  <c r="U31" i="107"/>
  <c r="X30" i="107"/>
  <c r="W30" i="107"/>
  <c r="V30" i="107"/>
  <c r="U30" i="107"/>
  <c r="X29" i="107"/>
  <c r="W29" i="107"/>
  <c r="V29" i="107"/>
  <c r="U29" i="107"/>
  <c r="X28" i="107"/>
  <c r="W28" i="107"/>
  <c r="V28" i="107"/>
  <c r="U28" i="107"/>
  <c r="X27" i="107"/>
  <c r="W27" i="107"/>
  <c r="V27" i="107"/>
  <c r="U27" i="107"/>
  <c r="X26" i="107"/>
  <c r="W26" i="107"/>
  <c r="V26" i="107"/>
  <c r="U26" i="107"/>
  <c r="X25" i="107"/>
  <c r="W25" i="107"/>
  <c r="V25" i="107"/>
  <c r="U25" i="107"/>
  <c r="X24" i="107"/>
  <c r="W24" i="107"/>
  <c r="V24" i="107"/>
  <c r="U24" i="107"/>
  <c r="X23" i="107"/>
  <c r="W23" i="107"/>
  <c r="V23" i="107"/>
  <c r="U23" i="107"/>
  <c r="X22" i="107"/>
  <c r="W22" i="107"/>
  <c r="V22" i="107"/>
  <c r="U22" i="107"/>
  <c r="X21" i="107"/>
  <c r="W21" i="107"/>
  <c r="V21" i="107"/>
  <c r="U21" i="107"/>
  <c r="X20" i="107"/>
  <c r="W20" i="107"/>
  <c r="V20" i="107"/>
  <c r="U20" i="107"/>
  <c r="X19" i="107"/>
  <c r="W19" i="107"/>
  <c r="V19" i="107"/>
  <c r="U19" i="107"/>
  <c r="X18" i="107"/>
  <c r="W18" i="107"/>
  <c r="V18" i="107"/>
  <c r="U18" i="107"/>
  <c r="T21" i="107" l="1"/>
  <c r="S21" i="107" s="1"/>
  <c r="T27" i="107"/>
  <c r="S27" i="107" s="1"/>
  <c r="T23" i="107"/>
  <c r="S23" i="107" s="1"/>
  <c r="R23" i="107" s="1"/>
  <c r="T31" i="107"/>
  <c r="S31" i="107" s="1"/>
  <c r="R31" i="107" s="1"/>
  <c r="T29" i="107"/>
  <c r="S29" i="107" s="1"/>
  <c r="R29" i="107" s="1"/>
  <c r="T25" i="107"/>
  <c r="S25" i="107" s="1"/>
  <c r="R25" i="107" s="1"/>
  <c r="T22" i="107"/>
  <c r="S22" i="107" s="1"/>
  <c r="R22" i="107" s="1"/>
  <c r="T24" i="107"/>
  <c r="S24" i="107" s="1"/>
  <c r="T28" i="107"/>
  <c r="S28" i="107" s="1"/>
  <c r="R28" i="107" s="1"/>
  <c r="T32" i="107"/>
  <c r="S32" i="107" s="1"/>
  <c r="R32" i="107" s="1"/>
  <c r="T18" i="107"/>
  <c r="S18" i="107" s="1"/>
  <c r="T26" i="107"/>
  <c r="S26" i="107" s="1"/>
  <c r="R26" i="107" s="1"/>
  <c r="T30" i="107"/>
  <c r="S30" i="107" s="1"/>
  <c r="R30" i="107" s="1"/>
  <c r="T20" i="107"/>
  <c r="S20" i="107" s="1"/>
  <c r="R20" i="107" s="1"/>
  <c r="T19" i="107"/>
  <c r="S19" i="107" s="1"/>
  <c r="R19" i="107" s="1"/>
  <c r="R24" i="107"/>
  <c r="R21" i="107"/>
  <c r="R27" i="107"/>
  <c r="S33" i="107" l="1"/>
  <c r="R18" i="107"/>
  <c r="A23" i="96"/>
  <c r="A64" i="96"/>
  <c r="A63" i="96"/>
  <c r="A62" i="96"/>
  <c r="A61" i="96"/>
  <c r="A60" i="96"/>
  <c r="A59" i="96"/>
  <c r="A58" i="96"/>
  <c r="A57" i="96"/>
  <c r="A56" i="96"/>
  <c r="A55" i="96"/>
  <c r="A54" i="96"/>
  <c r="A53" i="96"/>
  <c r="A52" i="96"/>
  <c r="A51" i="96"/>
  <c r="A50" i="96"/>
  <c r="A49" i="96"/>
  <c r="A48" i="96"/>
  <c r="A47" i="96"/>
  <c r="A46" i="96"/>
  <c r="A45" i="96"/>
  <c r="A44" i="96"/>
  <c r="A43" i="96"/>
  <c r="A42" i="96"/>
  <c r="A41" i="96"/>
  <c r="A40" i="96"/>
  <c r="A39" i="96"/>
  <c r="A38" i="96"/>
  <c r="A37" i="96"/>
  <c r="A36" i="96"/>
  <c r="A35" i="96"/>
  <c r="A34" i="96"/>
  <c r="A33" i="96"/>
  <c r="A32" i="96"/>
  <c r="A31" i="96"/>
  <c r="A30" i="96"/>
  <c r="A29" i="96"/>
  <c r="A28" i="96"/>
  <c r="A27" i="96"/>
  <c r="A26" i="96"/>
  <c r="A25" i="96"/>
  <c r="A24" i="96"/>
  <c r="A22" i="96"/>
  <c r="A21" i="96"/>
  <c r="A20" i="96"/>
  <c r="A19" i="96"/>
  <c r="A18" i="96"/>
  <c r="A17" i="96"/>
  <c r="A16" i="96"/>
  <c r="A15" i="96"/>
  <c r="A14" i="96"/>
  <c r="A13" i="96"/>
  <c r="A12" i="96"/>
  <c r="A11" i="96"/>
  <c r="A10" i="96"/>
  <c r="A9" i="96"/>
  <c r="A8" i="96"/>
  <c r="A7" i="96"/>
  <c r="A6" i="96"/>
  <c r="A5" i="96"/>
  <c r="A4" i="96"/>
  <c r="A3" i="96"/>
  <c r="E10" i="2" s="1"/>
  <c r="C6" i="111" s="1"/>
  <c r="K14" i="2"/>
  <c r="B4" i="1"/>
  <c r="B3" i="83"/>
  <c r="C3" i="83" s="1"/>
  <c r="E3" i="83"/>
  <c r="C4" i="83"/>
  <c r="D4" i="83"/>
  <c r="E4" i="83" s="1"/>
  <c r="D5" i="83"/>
  <c r="E5" i="83" s="1"/>
  <c r="B6" i="83"/>
  <c r="C6" i="83" s="1"/>
  <c r="E6" i="83"/>
  <c r="B7" i="83"/>
  <c r="C7" i="83" s="1"/>
  <c r="E7" i="83"/>
  <c r="B8" i="83"/>
  <c r="C8" i="83"/>
  <c r="E8" i="83"/>
  <c r="B9" i="83"/>
  <c r="C9" i="83" s="1"/>
  <c r="E9" i="83"/>
  <c r="B10" i="83"/>
  <c r="C10" i="83"/>
  <c r="E10" i="83"/>
  <c r="K12" i="2"/>
  <c r="K13" i="2"/>
  <c r="D17" i="2"/>
  <c r="D18" i="2"/>
  <c r="E11" i="2" l="1"/>
  <c r="C7" i="111" s="1"/>
  <c r="E5" i="110"/>
  <c r="C6" i="107"/>
  <c r="A2" i="107"/>
  <c r="E6" i="110" l="1"/>
  <c r="C7" i="107"/>
  <c r="I21" i="2"/>
  <c r="K11" i="2"/>
</calcChain>
</file>

<file path=xl/sharedStrings.xml><?xml version="1.0" encoding="utf-8"?>
<sst xmlns="http://schemas.openxmlformats.org/spreadsheetml/2006/main" count="1746" uniqueCount="976">
  <si>
    <t>East Carolina University</t>
  </si>
  <si>
    <t>North Carolina Central University</t>
  </si>
  <si>
    <t>CG</t>
  </si>
  <si>
    <t>Community College System Office</t>
  </si>
  <si>
    <t>State Board of Elections</t>
  </si>
  <si>
    <t>RX</t>
  </si>
  <si>
    <t xml:space="preserve">Department of the State Treasurer </t>
  </si>
  <si>
    <t>U60</t>
  </si>
  <si>
    <t>U65</t>
  </si>
  <si>
    <t>U70</t>
  </si>
  <si>
    <t>U75</t>
  </si>
  <si>
    <t>Elizabeth City State University</t>
  </si>
  <si>
    <t>Fayetteville State University</t>
  </si>
  <si>
    <t>Higher Education</t>
  </si>
  <si>
    <t>Sampson Community College</t>
  </si>
  <si>
    <t>DC</t>
  </si>
  <si>
    <t>Sandhills Community College</t>
  </si>
  <si>
    <t>C1</t>
  </si>
  <si>
    <t>South Piedmont Community College</t>
  </si>
  <si>
    <t>DD</t>
  </si>
  <si>
    <t>Southeastern Community College</t>
  </si>
  <si>
    <t>General Government</t>
  </si>
  <si>
    <t>Department of Transportation</t>
  </si>
  <si>
    <t>0A</t>
  </si>
  <si>
    <t>To make a Copy of a Worksheet</t>
  </si>
  <si>
    <t>48R</t>
  </si>
  <si>
    <t>48L</t>
  </si>
  <si>
    <t>UNC Hospitals - LITF</t>
  </si>
  <si>
    <t>UNC-General Administration</t>
  </si>
  <si>
    <t>North Carolina State University</t>
  </si>
  <si>
    <t>Appalachian State University</t>
  </si>
  <si>
    <t>Western Carolina University</t>
  </si>
  <si>
    <t>Winston-Salem State University</t>
  </si>
  <si>
    <t>UNC at Charlotte</t>
  </si>
  <si>
    <t>UNC at Asheville</t>
  </si>
  <si>
    <t>UNC at Wilmington</t>
  </si>
  <si>
    <t>UNC at Pembroke</t>
  </si>
  <si>
    <t>North Carolina Housing Finance Ag.</t>
  </si>
  <si>
    <t>State Education Assistance Authority</t>
  </si>
  <si>
    <t>The Golden LEAF, Inc.</t>
  </si>
  <si>
    <t xml:space="preserve">Department of Administration </t>
  </si>
  <si>
    <t xml:space="preserve">Office of the State Controller </t>
  </si>
  <si>
    <t>Office of Administrative Hearings</t>
  </si>
  <si>
    <t>Next Fiscal Year Begin</t>
  </si>
  <si>
    <t>Conc</t>
  </si>
  <si>
    <t>Choose your agency:</t>
  </si>
  <si>
    <t>Enter preparer name and phone number below:</t>
  </si>
  <si>
    <t>Office of the State Auditor</t>
  </si>
  <si>
    <t>Western Piedmont Community College</t>
  </si>
  <si>
    <t>DN</t>
  </si>
  <si>
    <t>Wilkes Community College</t>
  </si>
  <si>
    <t>DP</t>
  </si>
  <si>
    <t>North Carolina General Assembly</t>
  </si>
  <si>
    <t>Office of the Secretary of State</t>
  </si>
  <si>
    <t>Dates</t>
  </si>
  <si>
    <t>Fiscal Year End</t>
  </si>
  <si>
    <t>GARVEE</t>
  </si>
  <si>
    <t xml:space="preserve">Department of Justice </t>
  </si>
  <si>
    <t>Department of Agriculture</t>
  </si>
  <si>
    <t>Department of Labor</t>
  </si>
  <si>
    <t xml:space="preserve">Department of Insurance </t>
  </si>
  <si>
    <t>Agency No:</t>
  </si>
  <si>
    <t>Preparer:</t>
  </si>
  <si>
    <t>Phone:</t>
  </si>
  <si>
    <t>Sheet</t>
  </si>
  <si>
    <t>NA</t>
  </si>
  <si>
    <t>Worksheet Title</t>
  </si>
  <si>
    <t>Email:</t>
  </si>
  <si>
    <t>4XXX</t>
  </si>
  <si>
    <t>69</t>
  </si>
  <si>
    <t>ZB</t>
  </si>
  <si>
    <t>U10</t>
  </si>
  <si>
    <t>U20</t>
  </si>
  <si>
    <t>U30</t>
  </si>
  <si>
    <t>U40</t>
  </si>
  <si>
    <t>U50</t>
  </si>
  <si>
    <t>U55</t>
  </si>
  <si>
    <t>GASB Fund Number</t>
  </si>
  <si>
    <t>2631 &amp; 2634</t>
  </si>
  <si>
    <t>Wilson Community College</t>
  </si>
  <si>
    <t>3X</t>
  </si>
  <si>
    <t>Department of Commerce</t>
  </si>
  <si>
    <t>Department of Revenue</t>
  </si>
  <si>
    <t>Wksht</t>
  </si>
  <si>
    <t>CF</t>
  </si>
  <si>
    <t>College of the Albemarle</t>
  </si>
  <si>
    <t>a</t>
  </si>
  <si>
    <t>b</t>
  </si>
  <si>
    <t>c</t>
  </si>
  <si>
    <t>d</t>
  </si>
  <si>
    <t>e</t>
  </si>
  <si>
    <t>f</t>
  </si>
  <si>
    <t>g</t>
  </si>
  <si>
    <t>h</t>
  </si>
  <si>
    <t>i</t>
  </si>
  <si>
    <t>j</t>
  </si>
  <si>
    <t>OSC-Central Accounts</t>
  </si>
  <si>
    <t>1.</t>
  </si>
  <si>
    <t>2.</t>
  </si>
  <si>
    <t>Notes</t>
  </si>
  <si>
    <t>41</t>
  </si>
  <si>
    <t>Dept. of Health and Human Services</t>
  </si>
  <si>
    <t>Rex Healthcare</t>
  </si>
  <si>
    <t>NC Education Lottery</t>
  </si>
  <si>
    <t>NC State Ports Authority</t>
  </si>
  <si>
    <t>NC Global TransPark Authority</t>
  </si>
  <si>
    <t>NC Partnership for Children</t>
  </si>
  <si>
    <t>DE</t>
  </si>
  <si>
    <t>Index</t>
  </si>
  <si>
    <t>General Instructions</t>
  </si>
  <si>
    <t>C0</t>
  </si>
  <si>
    <t>Alamance Community College</t>
  </si>
  <si>
    <t>C2</t>
  </si>
  <si>
    <t>Asheville-Buncombe Technical Community College</t>
  </si>
  <si>
    <t>C3</t>
  </si>
  <si>
    <t>Beaufort County Community College</t>
  </si>
  <si>
    <t>C4</t>
  </si>
  <si>
    <t>Bladen Community College</t>
  </si>
  <si>
    <t>C5</t>
  </si>
  <si>
    <t>Blue Ridge Community College</t>
  </si>
  <si>
    <t>NC Railroad Company</t>
  </si>
  <si>
    <t>ZA</t>
  </si>
  <si>
    <t>Z3</t>
  </si>
  <si>
    <t>Z7</t>
  </si>
  <si>
    <t>ZH</t>
  </si>
  <si>
    <t>Narrative</t>
  </si>
  <si>
    <t>Restatement</t>
  </si>
  <si>
    <t>Craven Community College</t>
  </si>
  <si>
    <t>CH</t>
  </si>
  <si>
    <t>Davidson County Community College</t>
  </si>
  <si>
    <t>CJ</t>
  </si>
  <si>
    <t>Durham Technical Community College</t>
  </si>
  <si>
    <t>CK</t>
  </si>
  <si>
    <t>Edgecombe Community College</t>
  </si>
  <si>
    <t>CL</t>
  </si>
  <si>
    <t>Fayetteville Technical Community College</t>
  </si>
  <si>
    <t>CM</t>
  </si>
  <si>
    <t>Forsyth Technical Community College</t>
  </si>
  <si>
    <t>CN</t>
  </si>
  <si>
    <t>Gaston College</t>
  </si>
  <si>
    <t>CP</t>
  </si>
  <si>
    <t>Guilford Technical Community College</t>
  </si>
  <si>
    <t>CQ</t>
  </si>
  <si>
    <t>Halifax Community College</t>
  </si>
  <si>
    <t>UNC Hospitals</t>
  </si>
  <si>
    <t>Fiscal Year Begin</t>
  </si>
  <si>
    <t>Last Fiscal Year End</t>
  </si>
  <si>
    <t>Header Information</t>
  </si>
  <si>
    <t>Account</t>
  </si>
  <si>
    <t>&lt;&lt;&lt; Click on the cell to see a list of agencies.</t>
  </si>
  <si>
    <t>Surry Community College</t>
  </si>
  <si>
    <t>DH</t>
  </si>
  <si>
    <t>CAFR</t>
  </si>
  <si>
    <t>GASB No:</t>
  </si>
  <si>
    <t>USS North Carolina Battleship Comm.</t>
  </si>
  <si>
    <t>UNC at Chapel Hill</t>
  </si>
  <si>
    <t>UNC at Greensboro</t>
  </si>
  <si>
    <t>Transportation</t>
  </si>
  <si>
    <t>Agriculture</t>
  </si>
  <si>
    <t>Next Fiscal Year End</t>
  </si>
  <si>
    <t>U80</t>
  </si>
  <si>
    <t>U82</t>
  </si>
  <si>
    <t>U84</t>
  </si>
  <si>
    <t>U86</t>
  </si>
  <si>
    <t>U88</t>
  </si>
  <si>
    <t>U90</t>
  </si>
  <si>
    <t>U92</t>
  </si>
  <si>
    <t>none</t>
  </si>
  <si>
    <t xml:space="preserve">Department of Public Instruction </t>
  </si>
  <si>
    <t>ZI</t>
  </si>
  <si>
    <t>(252) 442-7474</t>
  </si>
  <si>
    <t>worksheet, click on the words "Office of the State Controller" at the top of any worksheet.</t>
  </si>
  <si>
    <t>CU-UNC</t>
  </si>
  <si>
    <t>CU-CC</t>
  </si>
  <si>
    <t>CU-Nonmajor</t>
  </si>
  <si>
    <t>CR</t>
  </si>
  <si>
    <t>Haywood Community College</t>
  </si>
  <si>
    <t>CS</t>
  </si>
  <si>
    <t>Isothermal Community College</t>
  </si>
  <si>
    <t>CT</t>
  </si>
  <si>
    <t>James Sprunt Community College</t>
  </si>
  <si>
    <t>CU</t>
  </si>
  <si>
    <t>Johnston Community College</t>
  </si>
  <si>
    <t>CV</t>
  </si>
  <si>
    <t>Lenoir Community College</t>
  </si>
  <si>
    <t>CW</t>
  </si>
  <si>
    <t>Martin Community College</t>
  </si>
  <si>
    <t>CX</t>
  </si>
  <si>
    <t>Mayland Community College</t>
  </si>
  <si>
    <t>CY</t>
  </si>
  <si>
    <t>McDowell Technical Community College</t>
  </si>
  <si>
    <t>CZ</t>
  </si>
  <si>
    <t>Mitchell Community College</t>
  </si>
  <si>
    <t>D0</t>
  </si>
  <si>
    <t>Randolph Community College</t>
  </si>
  <si>
    <t>D6</t>
  </si>
  <si>
    <t>Richmond Community College</t>
  </si>
  <si>
    <t>D7</t>
  </si>
  <si>
    <t>Roanoke-Chowan Community College</t>
  </si>
  <si>
    <t>D8</t>
  </si>
  <si>
    <t>Robeson Community College</t>
  </si>
  <si>
    <t>D9</t>
  </si>
  <si>
    <t>Rockingham Community College</t>
  </si>
  <si>
    <t>DA</t>
  </si>
  <si>
    <t>Rowan-Cabarrus Community College</t>
  </si>
  <si>
    <t>DB</t>
  </si>
  <si>
    <t>C6</t>
  </si>
  <si>
    <t>Brunswick Community College</t>
  </si>
  <si>
    <t>C7</t>
  </si>
  <si>
    <t>Caldwell Community College and Technical Institute</t>
  </si>
  <si>
    <t>C8</t>
  </si>
  <si>
    <t>Cape Fear Community College</t>
  </si>
  <si>
    <t>C9</t>
  </si>
  <si>
    <t>Carteret Community College</t>
  </si>
  <si>
    <t>CA</t>
  </si>
  <si>
    <t>Catawba Valley Community College</t>
  </si>
  <si>
    <t>CB</t>
  </si>
  <si>
    <t>Central Carolina Community College</t>
  </si>
  <si>
    <t>CC</t>
  </si>
  <si>
    <t>Central Piedmont Community College</t>
  </si>
  <si>
    <t>CD</t>
  </si>
  <si>
    <t>Cleveland Community College</t>
  </si>
  <si>
    <t>CE</t>
  </si>
  <si>
    <t>Coastal Carolina Community College</t>
  </si>
  <si>
    <t>48E</t>
  </si>
  <si>
    <t>UNC Hospitals - Enterprise Fund</t>
  </si>
  <si>
    <t>Agency number:</t>
  </si>
  <si>
    <t>61</t>
  </si>
  <si>
    <t>PG</t>
  </si>
  <si>
    <t>Offline</t>
  </si>
  <si>
    <t>13</t>
  </si>
  <si>
    <t>Tri-County Community College</t>
  </si>
  <si>
    <t>DJ</t>
  </si>
  <si>
    <t>Vance-Granville Community College</t>
  </si>
  <si>
    <t>DK</t>
  </si>
  <si>
    <t>Wake Technical Community College</t>
  </si>
  <si>
    <t>DL</t>
  </si>
  <si>
    <t>Wayne Community College</t>
  </si>
  <si>
    <t>DM</t>
  </si>
  <si>
    <t>Preparer/Phone:</t>
  </si>
  <si>
    <t xml:space="preserve"> </t>
  </si>
  <si>
    <t>Community Colleges</t>
  </si>
  <si>
    <t>Office of the State Controller</t>
  </si>
  <si>
    <t>Agency name:</t>
  </si>
  <si>
    <t>Wildlife Resources Commission</t>
  </si>
  <si>
    <t>2X</t>
  </si>
  <si>
    <t>DHHS - Mental Health</t>
  </si>
  <si>
    <t>Primary and secondary education</t>
  </si>
  <si>
    <t>Health and human services</t>
  </si>
  <si>
    <t>Economic development</t>
  </si>
  <si>
    <t>Environment and natural resources</t>
  </si>
  <si>
    <t>Public safety, corrections, and regulation</t>
  </si>
  <si>
    <t>03</t>
  </si>
  <si>
    <t xml:space="preserve">NCAS </t>
  </si>
  <si>
    <t>Montgomery Community College</t>
  </si>
  <si>
    <t>D1</t>
  </si>
  <si>
    <t>Nash Community College</t>
  </si>
  <si>
    <t>D2</t>
  </si>
  <si>
    <t>Pamlico Community College</t>
  </si>
  <si>
    <t>D3</t>
  </si>
  <si>
    <t>Piedmont Community College</t>
  </si>
  <si>
    <t>D4</t>
  </si>
  <si>
    <t>Pitt Community College</t>
  </si>
  <si>
    <t>D5</t>
  </si>
  <si>
    <t>NA - Component Units</t>
  </si>
  <si>
    <t>UNC</t>
  </si>
  <si>
    <t>Component Unit</t>
  </si>
  <si>
    <t>UNC System, major component unit</t>
  </si>
  <si>
    <t>Community College, major component unit</t>
  </si>
  <si>
    <t>**    Type of Agency:</t>
  </si>
  <si>
    <t>Agency Name:</t>
  </si>
  <si>
    <t>NCAS</t>
  </si>
  <si>
    <t>Amount</t>
  </si>
  <si>
    <t>GASB</t>
  </si>
  <si>
    <t>Full accounting data not in NCAS, so paper reporting for CAFR; agency uses another accounting system</t>
  </si>
  <si>
    <t>Accounting data included in the North Carolina Accounting System, and CAFR reporting from NCAS</t>
  </si>
  <si>
    <t>90</t>
  </si>
  <si>
    <t>General Fund - OSC</t>
  </si>
  <si>
    <t>General Fund - DOR</t>
  </si>
  <si>
    <t>99</t>
  </si>
  <si>
    <t>Revenue bonds</t>
  </si>
  <si>
    <t>Co</t>
  </si>
  <si>
    <t>Southwestern Community College</t>
  </si>
  <si>
    <t>DF</t>
  </si>
  <si>
    <t>Stanly Community College</t>
  </si>
  <si>
    <t>DG</t>
  </si>
  <si>
    <t>Administrative Office of the Courts</t>
  </si>
  <si>
    <t>Office of the Governor</t>
  </si>
  <si>
    <t>Office of Lieutenant Governor</t>
  </si>
  <si>
    <t>Beth Edmondson</t>
  </si>
  <si>
    <t>UNC School of the Arts</t>
  </si>
  <si>
    <t>North Carolina A&amp;T University</t>
  </si>
  <si>
    <t>NC School of Science &amp; Mathematics</t>
  </si>
  <si>
    <t>Notes:</t>
  </si>
  <si>
    <t>48C</t>
  </si>
  <si>
    <t>Chatham Hospital</t>
  </si>
  <si>
    <t>Z2</t>
  </si>
  <si>
    <t>NC Biotechnology Center</t>
  </si>
  <si>
    <t>Pay-fixed interest rate swaps</t>
  </si>
  <si>
    <t>Swaptions</t>
  </si>
  <si>
    <t>Basis swaps</t>
  </si>
  <si>
    <t>Select Type (Click here)</t>
  </si>
  <si>
    <t>manually deleted ref error.</t>
  </si>
  <si>
    <t>48T</t>
  </si>
  <si>
    <t>UNC Hlth Care-Triangle Physicians Network</t>
  </si>
  <si>
    <t>U.S. dollar equity futures</t>
  </si>
  <si>
    <t>Foreign equity futures</t>
  </si>
  <si>
    <t>Foreign exchange forwards</t>
  </si>
  <si>
    <t>48X</t>
  </si>
  <si>
    <t>263X</t>
  </si>
  <si>
    <t>Agency 
Number</t>
  </si>
  <si>
    <t>Type of Agency**</t>
  </si>
  <si>
    <t>For CAFR:</t>
  </si>
  <si>
    <t>NCAS or Offline</t>
  </si>
  <si>
    <t>For Comp Unit CAFR Package</t>
  </si>
  <si>
    <r>
      <t xml:space="preserve">Offline </t>
    </r>
    <r>
      <rPr>
        <b/>
        <sz val="14"/>
        <rFont val="Calibri"/>
        <family val="2"/>
      </rPr>
      <t>²</t>
    </r>
  </si>
  <si>
    <t>Nonmajor</t>
  </si>
  <si>
    <t>87</t>
  </si>
  <si>
    <t>48</t>
  </si>
  <si>
    <t>UNC Hlth Care Rep Unit (Combined Pkg)</t>
  </si>
  <si>
    <t>ZL</t>
  </si>
  <si>
    <t>Gateway University Research Park, Inc.</t>
  </si>
  <si>
    <t>Instructions</t>
  </si>
  <si>
    <t>–</t>
  </si>
  <si>
    <t xml:space="preserve">cells in order for the formulas to calculate properly. </t>
  </si>
  <si>
    <t>Except as noted otherwise, numbers that are to be subtracted should be entered as negative numbers in the</t>
  </si>
  <si>
    <t xml:space="preserve">copy of the worksheet with the very same formatting as the original.  The duplicated worksheet will have the </t>
  </si>
  <si>
    <t>Index Instructions</t>
  </si>
  <si>
    <t>To go directly to a specific worksheet, click on the corresponding link on the index. To return to the Index</t>
  </si>
  <si>
    <t>same name on the tab, plus a (2), (3), etc., for example 320 (2).</t>
  </si>
  <si>
    <t>Please DO NOT insert a new sheet and then copy from another worksheet to the new sheet; this will not</t>
  </si>
  <si>
    <t>produce a correct copy. Call your OSC analyst for assistance.</t>
  </si>
  <si>
    <t>Commodity futures</t>
  </si>
  <si>
    <t>Committed:</t>
  </si>
  <si>
    <t>Assigned</t>
  </si>
  <si>
    <t>Subsequent year's budget (OSC only)</t>
  </si>
  <si>
    <t>Gateway University Reaearch Park is a component unit of the UNC System.</t>
  </si>
  <si>
    <t>Z3F</t>
  </si>
  <si>
    <t>NC Global TransPark Authority Foundation</t>
  </si>
  <si>
    <t>Although part of UNC System, NCSSM is a primary NCAS agency that will continue using DSS.</t>
  </si>
  <si>
    <t>The Global TransPark Foundation is a component unit of Global TransPark; it is remaining offline.</t>
  </si>
  <si>
    <t>Purpose/Directions  - For OSC use only:</t>
  </si>
  <si>
    <t>To update all dates in workbook, enter the above dates.  This Data</t>
  </si>
  <si>
    <t>tab is the starting point and source for all dates in the workbook.</t>
  </si>
  <si>
    <t>19</t>
  </si>
  <si>
    <t>Dept. of Public Safety</t>
  </si>
  <si>
    <t xml:space="preserve">Note:  All entities complete the NCASexcl CAFR package, except the Community Colleges </t>
  </si>
  <si>
    <t>NA Narrative</t>
  </si>
  <si>
    <t>NA Excel Wsheet</t>
  </si>
  <si>
    <t>To label a worksheet as "Not Applicable" (NA), enter "NA" in the "NA Excel Wsheet" column on the Index.</t>
  </si>
  <si>
    <t xml:space="preserve">Complete the header information on the Index sheet first. This will populate the agency header information </t>
  </si>
  <si>
    <t>that do not apply as NA in the appropriate place on the Index.</t>
  </si>
  <si>
    <t>Deferred Comp &amp; NC 401(k)-Combined Pkg</t>
  </si>
  <si>
    <t>6BC</t>
  </si>
  <si>
    <t>ZG</t>
  </si>
  <si>
    <t>Centennial Authority</t>
  </si>
  <si>
    <r>
      <t xml:space="preserve">and the </t>
    </r>
    <r>
      <rPr>
        <u/>
        <sz val="12"/>
        <rFont val="Times New Roman"/>
        <family val="1"/>
      </rPr>
      <t>nonmajor</t>
    </r>
    <r>
      <rPr>
        <sz val="12"/>
        <rFont val="Times New Roman"/>
        <family val="1"/>
      </rPr>
      <t xml:space="preserve"> component units which have separate CAFR packages.</t>
    </r>
  </si>
  <si>
    <t xml:space="preserve">Nonmajor component unit - see note below </t>
  </si>
  <si>
    <t>Resumed as component unit for FY 2013(last time in CAFR was 1999)</t>
  </si>
  <si>
    <t>Reclassified to nonmajor based on GASB 61</t>
  </si>
  <si>
    <t>Reclassified to nonmajor based on GASB 61; NCAS interface monthly, Offline CAFR</t>
  </si>
  <si>
    <r>
      <rPr>
        <b/>
        <sz val="8"/>
        <rFont val="Calibri"/>
        <family val="2"/>
      </rPr>
      <t>²</t>
    </r>
    <r>
      <rPr>
        <sz val="8"/>
        <rFont val="Times New Roman"/>
        <family val="1"/>
      </rPr>
      <t xml:space="preserve"> Offline CAFR reporting for all universities starting FY 2012. Still use NCAS for monthly reporting.</t>
    </r>
  </si>
  <si>
    <t>Foreign exchange futures</t>
  </si>
  <si>
    <t>COPS</t>
  </si>
  <si>
    <t>Short Term Debt</t>
  </si>
  <si>
    <t>Click here</t>
  </si>
  <si>
    <t>Other-_____________</t>
  </si>
  <si>
    <t>Limited Obligation Bonds</t>
  </si>
  <si>
    <t>48HP</t>
  </si>
  <si>
    <t>48CW</t>
  </si>
  <si>
    <t>High Point Regional Health</t>
  </si>
  <si>
    <t>Caldwell Memorial Hospital</t>
  </si>
  <si>
    <t>(919) 807-7553</t>
  </si>
  <si>
    <t>Sue Kearney</t>
  </si>
  <si>
    <t>(919) 707-3036</t>
  </si>
  <si>
    <t>Joe Wilson</t>
  </si>
  <si>
    <t>(919) 707-4219</t>
  </si>
  <si>
    <t>Anita Bunch</t>
  </si>
  <si>
    <t>(919) 843-5183</t>
  </si>
  <si>
    <t>(828) 231-5109</t>
  </si>
  <si>
    <t>(336) 285-3028</t>
  </si>
  <si>
    <t>Greg Plemmons</t>
  </si>
  <si>
    <t>(828) 227-3108</t>
  </si>
  <si>
    <t>Frank Lord</t>
  </si>
  <si>
    <t>(336) 750-2733</t>
  </si>
  <si>
    <t>Joan Spencer</t>
  </si>
  <si>
    <t>(919) 530-6354</t>
  </si>
  <si>
    <t>Lisa McClinton</t>
  </si>
  <si>
    <t>(336) 770-3304</t>
  </si>
  <si>
    <t>Terry Dail</t>
  </si>
  <si>
    <t>(910) 343-6414</t>
  </si>
  <si>
    <t>Cindy Day Collie</t>
  </si>
  <si>
    <t>336-506-4410</t>
  </si>
  <si>
    <t>Lisa Evans</t>
  </si>
  <si>
    <t>828-254-1921 x390</t>
  </si>
  <si>
    <t>Charles Gullette</t>
  </si>
  <si>
    <t>252-940-6214</t>
  </si>
  <si>
    <t>Jay Stanley</t>
  </si>
  <si>
    <t>910-879-5503</t>
  </si>
  <si>
    <t>Samantha Reynolds</t>
  </si>
  <si>
    <t>Sheila L Galloway</t>
  </si>
  <si>
    <t>910-755-7312</t>
  </si>
  <si>
    <t>David Holman</t>
  </si>
  <si>
    <t>910-362-7074</t>
  </si>
  <si>
    <t>Jon Kokos</t>
  </si>
  <si>
    <t>Tamara Joyner</t>
  </si>
  <si>
    <t>919-718-7498</t>
  </si>
  <si>
    <t>Mike Whiteman</t>
  </si>
  <si>
    <t>704-330-6706</t>
  </si>
  <si>
    <t>Brian Bowman</t>
  </si>
  <si>
    <t>704-484-4055</t>
  </si>
  <si>
    <t>Michelle Stiles</t>
  </si>
  <si>
    <t>910-938-6218</t>
  </si>
  <si>
    <t>Laura Yarbrough</t>
  </si>
  <si>
    <t>336-249-8186 x256</t>
  </si>
  <si>
    <t>Katherine E. Lancaster</t>
  </si>
  <si>
    <t>252-823-5166</t>
  </si>
  <si>
    <t>Robin Deaver</t>
  </si>
  <si>
    <t>910-678-8484</t>
  </si>
  <si>
    <t>Billy Bryan</t>
  </si>
  <si>
    <t>336-734-7293</t>
  </si>
  <si>
    <t>Angela Carter</t>
  </si>
  <si>
    <t>(919) 754-2518</t>
  </si>
  <si>
    <t>Jackie McKoy</t>
  </si>
  <si>
    <t>(919) 754-2524</t>
  </si>
  <si>
    <t>Tony Georges</t>
  </si>
  <si>
    <t>(704) 687-5755</t>
  </si>
  <si>
    <t>(919) 431-3009</t>
  </si>
  <si>
    <t>Sim Hodges</t>
  </si>
  <si>
    <t>(919) 877-5693</t>
  </si>
  <si>
    <t>Trina Warren</t>
  </si>
  <si>
    <t>Robert Alford</t>
  </si>
  <si>
    <t>(919) 707-0768</t>
  </si>
  <si>
    <t>(919) 807-7271</t>
  </si>
  <si>
    <t>Kim Miller</t>
  </si>
  <si>
    <t>(919) 515-6899</t>
  </si>
  <si>
    <t>David Jamison</t>
  </si>
  <si>
    <t>(828) 262-6426</t>
  </si>
  <si>
    <t>Gina Knight</t>
  </si>
  <si>
    <t>(252) 335-4822</t>
  </si>
  <si>
    <t>Laketha Miller</t>
  </si>
  <si>
    <t>(919) 855-3700</t>
  </si>
  <si>
    <t>(828) 433-2297</t>
  </si>
  <si>
    <t>Bud Jennings</t>
  </si>
  <si>
    <t>(919) 890-1017</t>
  </si>
  <si>
    <t>01</t>
  </si>
  <si>
    <t>02</t>
  </si>
  <si>
    <t>04</t>
  </si>
  <si>
    <t>05</t>
  </si>
  <si>
    <t>06</t>
  </si>
  <si>
    <t>07</t>
  </si>
  <si>
    <t>08</t>
  </si>
  <si>
    <t>09</t>
  </si>
  <si>
    <t>10</t>
  </si>
  <si>
    <t>11</t>
  </si>
  <si>
    <t>12</t>
  </si>
  <si>
    <t>14</t>
  </si>
  <si>
    <t>15</t>
  </si>
  <si>
    <t>16</t>
  </si>
  <si>
    <t>17</t>
  </si>
  <si>
    <t>43</t>
  </si>
  <si>
    <t>45</t>
  </si>
  <si>
    <t>46</t>
  </si>
  <si>
    <t>50</t>
  </si>
  <si>
    <t>60</t>
  </si>
  <si>
    <t>67</t>
  </si>
  <si>
    <t>Amy Penson</t>
  </si>
  <si>
    <t>LaTasha Moore</t>
  </si>
  <si>
    <t>910-296-2432</t>
  </si>
  <si>
    <t>Gwen Green</t>
  </si>
  <si>
    <t>919-209-2070</t>
  </si>
  <si>
    <t>Jessica McMahon</t>
  </si>
  <si>
    <t>252-789-0253</t>
  </si>
  <si>
    <t>Kathy Robinson</t>
  </si>
  <si>
    <t>704-978-1347</t>
  </si>
  <si>
    <t>Cathy Biby</t>
  </si>
  <si>
    <t>910-576-6222 x200</t>
  </si>
  <si>
    <t>Carol Dornseif</t>
  </si>
  <si>
    <t>252-451-8365</t>
  </si>
  <si>
    <t>Ricky Brown</t>
  </si>
  <si>
    <t>252-493-7259</t>
  </si>
  <si>
    <t>Susan Rice</t>
  </si>
  <si>
    <t>336-633-0282</t>
  </si>
  <si>
    <t>Debbie Cashwell</t>
  </si>
  <si>
    <t>910-410-1803</t>
  </si>
  <si>
    <t>Lettie Navarrete</t>
  </si>
  <si>
    <t>910-272-3552</t>
  </si>
  <si>
    <t>Terry Bailey</t>
  </si>
  <si>
    <t>336-342-4261 x2186</t>
  </si>
  <si>
    <t>252-862-1226</t>
  </si>
  <si>
    <t>Kizzy Lea</t>
  </si>
  <si>
    <t>704-216-7235</t>
  </si>
  <si>
    <t>Kelly Jackson</t>
  </si>
  <si>
    <t>Libba Thomas</t>
  </si>
  <si>
    <t>Michelle Brock</t>
  </si>
  <si>
    <t>704-272-5357</t>
  </si>
  <si>
    <t>Alison Soles</t>
  </si>
  <si>
    <t>910-642-7141 x345</t>
  </si>
  <si>
    <t>Karen Polyasko</t>
  </si>
  <si>
    <t>Rebecca Wall</t>
  </si>
  <si>
    <t>Sharon Robertson</t>
  </si>
  <si>
    <t>828-835-4289</t>
  </si>
  <si>
    <t>Leah Englebright</t>
  </si>
  <si>
    <t>Marla Tart</t>
  </si>
  <si>
    <t>Annette Woodard</t>
  </si>
  <si>
    <t>828-448-6020</t>
  </si>
  <si>
    <t>Jessica Jones</t>
  </si>
  <si>
    <t>252-246-1216</t>
  </si>
  <si>
    <t>Larna Griffin</t>
  </si>
  <si>
    <t>919-248-4698</t>
  </si>
  <si>
    <t>John House</t>
  </si>
  <si>
    <t>919-829-8132</t>
  </si>
  <si>
    <t>Dan Halloran</t>
  </si>
  <si>
    <t>919-954-7601</t>
  </si>
  <si>
    <t>Marti Asher</t>
  </si>
  <si>
    <t>336-417-5455</t>
  </si>
  <si>
    <t>Joan Fontes</t>
  </si>
  <si>
    <t>Lana Davidson</t>
  </si>
  <si>
    <t>(336) 878-6399</t>
  </si>
  <si>
    <t>Madelene Brooks</t>
  </si>
  <si>
    <t>Chris Washburn</t>
  </si>
  <si>
    <t>(828) 757-5180</t>
  </si>
  <si>
    <t>(919) 807-6036</t>
  </si>
  <si>
    <t>Higher education student aid</t>
  </si>
  <si>
    <t>Highway construction/preservation</t>
  </si>
  <si>
    <t>Highway maintenance</t>
  </si>
  <si>
    <t>Capital projects/repairs and renovations</t>
  </si>
  <si>
    <t>ZM</t>
  </si>
  <si>
    <t>Economic Development Partnership of NC</t>
  </si>
  <si>
    <t>Jennifer Harkness</t>
  </si>
  <si>
    <t>(919) 447-7749</t>
  </si>
  <si>
    <t>New in 2015</t>
  </si>
  <si>
    <t>Public school captial projects/repairs &amp; renovations</t>
  </si>
  <si>
    <t>Disaster relief (OSC only)</t>
  </si>
  <si>
    <t>Mary Jane Westphal</t>
  </si>
  <si>
    <t>(252)523-1351x303</t>
  </si>
  <si>
    <t>Kathy Burckley</t>
  </si>
  <si>
    <t>Lori Oldham</t>
  </si>
  <si>
    <t>Kenneth Spayd</t>
  </si>
  <si>
    <t>(910) 521-6685</t>
  </si>
  <si>
    <t>Ellen Preston</t>
  </si>
  <si>
    <t>Tommy Clark</t>
  </si>
  <si>
    <t>(919) 807-2011</t>
  </si>
  <si>
    <t>(252)523-1351x316</t>
  </si>
  <si>
    <t>Robert Vickery</t>
  </si>
  <si>
    <t xml:space="preserve">Capital projects/Repairs and renovations </t>
  </si>
  <si>
    <t>Christine Jumalon</t>
  </si>
  <si>
    <t>(910) 672-1163</t>
  </si>
  <si>
    <t>Select Function/Purpose (Click here)</t>
  </si>
  <si>
    <t xml:space="preserve">                                                               Office of the State Controller                                                                </t>
  </si>
  <si>
    <t>Department of Military &amp; Veterans Affairs</t>
  </si>
  <si>
    <t>Department of Information Technology</t>
  </si>
  <si>
    <t>Department of Environmental Quality</t>
  </si>
  <si>
    <t>2016 CAFR  Agency  Name</t>
  </si>
  <si>
    <t>Department of Natural and Cultural Resources</t>
  </si>
  <si>
    <t>Firoza Mistry</t>
  </si>
  <si>
    <t>(984) 974-1001</t>
  </si>
  <si>
    <t>Elizabeth Theora</t>
  </si>
  <si>
    <t>(984) 974-1002</t>
  </si>
  <si>
    <t>Brock Simonds</t>
  </si>
  <si>
    <t>(919) 784-3156</t>
  </si>
  <si>
    <t>Craig Wise</t>
  </si>
  <si>
    <t>(984) 974-1267</t>
  </si>
  <si>
    <t>Heather Iannucci</t>
  </si>
  <si>
    <t>(910) 962-3144</t>
  </si>
  <si>
    <t>(919) 707-0087</t>
  </si>
  <si>
    <t>Cynthia Modlin</t>
  </si>
  <si>
    <t>(252) 737-4916</t>
  </si>
  <si>
    <t>Amy Causby</t>
  </si>
  <si>
    <t>Mary E. Hall</t>
  </si>
  <si>
    <t>for all of the worksheets, as well as other information for certain worksheets.</t>
  </si>
  <si>
    <t>Matthew Longobardi</t>
  </si>
  <si>
    <t>(919) 716-6077</t>
  </si>
  <si>
    <t>919-821-9530</t>
  </si>
  <si>
    <t>(919) 814-3898</t>
  </si>
  <si>
    <t xml:space="preserve">Other </t>
  </si>
  <si>
    <t>—</t>
  </si>
  <si>
    <t xml:space="preserve">Matrix Pricing (M1)  </t>
  </si>
  <si>
    <t xml:space="preserve">Market Multiples (M2)  </t>
  </si>
  <si>
    <t xml:space="preserve">Present value using discounted cash flows (I1)  </t>
  </si>
  <si>
    <t xml:space="preserve">Options Pricing (I2)  </t>
  </si>
  <si>
    <t xml:space="preserve">Multiperiod Excess Earnings (I3)  </t>
  </si>
  <si>
    <t xml:space="preserve">Relief-from-royalty method (I4)  </t>
  </si>
  <si>
    <t xml:space="preserve">Depreciated replacement cost (C1)  </t>
  </si>
  <si>
    <t>(919) 707-8566</t>
  </si>
  <si>
    <t>Ashley Price</t>
  </si>
  <si>
    <t>40</t>
  </si>
  <si>
    <t>Transfer Accounts - Their purpose and proper use</t>
  </si>
  <si>
    <t>What is a "Transfer"?</t>
  </si>
  <si>
    <t>•</t>
  </si>
  <si>
    <t>A “transfer” that would be recorded using a transfer account would be where funds are moved from one agency to another, or within the same agency where nothing of value was received in exchange for the funds.  No product or service was produced or provided by the entity/fund receiving the money in exchange for that money.  In this case, both sides of the transaction could appropriately be recorded as a transfer.</t>
  </si>
  <si>
    <t>Transfer Accounts</t>
  </si>
  <si>
    <t>When using a transfer account, agencies must make sure appropriate communication is maintained with the parties receiving or sending the funds to ensure that both sides of the transaction are recorded consistently.</t>
  </si>
  <si>
    <t xml:space="preserve">Additional detail on transfer accounts can be obtained on OSC’s website.  </t>
  </si>
  <si>
    <t>Transfer expenditure accounts</t>
  </si>
  <si>
    <t>Transfer revenue accounts</t>
  </si>
  <si>
    <t>Statewide Operating Transfers (4380XX &amp; 5380XX)</t>
  </si>
  <si>
    <t>If there is a question regarding the appropriateness of using a statewide operating transfer account, agencies should communicate with the other agency involved to ensure both are recording consistently.  Adequate communication is critical.</t>
  </si>
  <si>
    <t>Agency Operating Transfers (4381AA &amp; 5381AA)</t>
  </si>
  <si>
    <t>The use of these accounts will be rare, hence the name nonroutine.  The use will usually involve direction from OSC or OSBM.</t>
  </si>
  <si>
    <t>As with other transfer accounts, both sides of the transfer must be recorded using the 4384XX and 5384XX accounts.  (The bulk of this range of accounts is comprised of AA accounts.)</t>
  </si>
  <si>
    <t>Agency Federal Funds Transfer/Receipts (5388AA accounts)</t>
  </si>
  <si>
    <t>To record the receipt of these funds into an operational code, the agency should use the same base 6-digit account to match the 11-digit account in the federal budget code.  In the operational code receiving the federal funds from the federal budget code, the 5388AA account shows up as a revenue on related reports.  (BD701)</t>
  </si>
  <si>
    <t xml:space="preserve">C-U-GL-GRANT-RECON-RPT      </t>
  </si>
  <si>
    <t xml:space="preserve">C-U-GL-GRANT-RECON-RPT-RUN  </t>
  </si>
  <si>
    <t>Here is an example of the report.  You will see the report shows each account and its subaccounts together.  If they are in balance, the total for the account will be zero (0).</t>
  </si>
  <si>
    <t>Transfers to component units</t>
  </si>
  <si>
    <t xml:space="preserve">Component units of the State of North Carolina include the following:  </t>
  </si>
  <si>
    <t>University of North Carolina System</t>
  </si>
  <si>
    <t>State Health Plan</t>
  </si>
  <si>
    <t>NC Housing Finance Authority</t>
  </si>
  <si>
    <t>The Golden Leaf, Inc.</t>
  </si>
  <si>
    <t>NC Partnership for Children, Inc.</t>
  </si>
  <si>
    <t>Accrual of Transfers</t>
  </si>
  <si>
    <t>Year End CAFR related transfer account activity</t>
  </si>
  <si>
    <t>Year-end activity regarding transfer accounts is twofold.</t>
  </si>
  <si>
    <t>After elimination entries are complete, the only transfer balances that should remain are those that are either between GASBs or companies within the agency, or transfers external to the agency.</t>
  </si>
  <si>
    <t>The final annual CAFR will contain only net transfers between Governmental Activity and Business Type Activity.</t>
  </si>
  <si>
    <t>Summary</t>
  </si>
  <si>
    <t>Company</t>
  </si>
  <si>
    <t>4381AA</t>
  </si>
  <si>
    <t>5381AA</t>
  </si>
  <si>
    <t>Explain the purpose of transfers for all accounts over $4 million</t>
  </si>
  <si>
    <t>SCHEDULE OF INTER-AGENCY TRANSFERS</t>
  </si>
  <si>
    <t>NA-Component Units</t>
  </si>
  <si>
    <t>Account No.</t>
  </si>
  <si>
    <t>GASB No.</t>
  </si>
  <si>
    <t>Transferred From</t>
  </si>
  <si>
    <t>Transferred To</t>
  </si>
  <si>
    <t>Schedule of Inter-Agency Transfers - Operating Transfers In</t>
  </si>
  <si>
    <t>Schedule of Inter-Agency Transfers - Operating Transfers Out</t>
  </si>
  <si>
    <t>agency operating transfers:</t>
  </si>
  <si>
    <t>For all accounts with a balance that exceeds $4 million, explain the general purpose of the transfer, example:</t>
  </si>
  <si>
    <t>These worksheets must be completed for each GASB in which the following NCAS accounts are used for inter-</t>
  </si>
  <si>
    <r>
      <t xml:space="preserve">The columns titled </t>
    </r>
    <r>
      <rPr>
        <b/>
        <sz val="10"/>
        <rFont val="Arial"/>
        <family val="2"/>
      </rPr>
      <t>Agency No./Budget Code Transferred From and Agency No./Budget Code Transferred</t>
    </r>
  </si>
  <si>
    <r>
      <rPr>
        <b/>
        <sz val="10"/>
        <rFont val="Arial"/>
        <family val="2"/>
      </rPr>
      <t>To</t>
    </r>
    <r>
      <rPr>
        <sz val="10"/>
        <rFont val="Arial"/>
        <family val="2"/>
      </rPr>
      <t xml:space="preserve"> are requesting the agency number and budget code of the agency from/to which moneys are being transferred.</t>
    </r>
  </si>
  <si>
    <r>
      <t xml:space="preserve">The columns titled </t>
    </r>
    <r>
      <rPr>
        <b/>
        <sz val="10"/>
        <rFont val="Arial"/>
        <family val="2"/>
      </rPr>
      <t>GASB No. Transferred From and GASB No. Transferred To</t>
    </r>
    <r>
      <rPr>
        <sz val="10"/>
        <rFont val="Arial"/>
        <family val="2"/>
      </rPr>
      <t xml:space="preserve"> are requesting the GASB </t>
    </r>
  </si>
  <si>
    <t>number of the agency from/to which moneys are being transferred.</t>
  </si>
  <si>
    <t xml:space="preserve">Total amounts on schedule may not tie to the CAFR 52G/53P because these accounts are also used to record </t>
  </si>
  <si>
    <t>intra-agency operating transfers.</t>
  </si>
  <si>
    <t xml:space="preserve">   4381AA</t>
  </si>
  <si>
    <t xml:space="preserve">   5381AA</t>
  </si>
  <si>
    <t>Fines and forfeitures are collected in one fund and required to be transferred to another fund.</t>
  </si>
  <si>
    <t xml:space="preserve">There is no limit applicable to inter-agency operating transfers.  </t>
  </si>
  <si>
    <r>
      <t xml:space="preserve">An agency can identify any out of balance issues by running the following IE report from the </t>
    </r>
    <r>
      <rPr>
        <b/>
        <sz val="11"/>
        <color theme="1"/>
        <rFont val="Arial"/>
        <family val="2"/>
      </rPr>
      <t>GLPUBLIC</t>
    </r>
    <r>
      <rPr>
        <sz val="11"/>
        <rFont val="Arial"/>
        <family val="2"/>
      </rPr>
      <t xml:space="preserve"> library within NCAS:</t>
    </r>
  </si>
  <si>
    <t>01 North Carolina General Assembly</t>
  </si>
  <si>
    <t>No.</t>
  </si>
  <si>
    <t>Transfers In (Account 4384AA)</t>
  </si>
  <si>
    <t>OPERATING TRANSFERS OUT (555)</t>
  </si>
  <si>
    <t>Agency No./Budget Code</t>
  </si>
  <si>
    <t>Number</t>
  </si>
  <si>
    <t>OPERATING TRANSFERS IN (550)</t>
  </si>
  <si>
    <t>Reason/Description</t>
  </si>
  <si>
    <t xml:space="preserve">   Preparer/Phone:</t>
  </si>
  <si>
    <t xml:space="preserve">   Email:</t>
  </si>
  <si>
    <t xml:space="preserve">  Agency No:</t>
  </si>
  <si>
    <t xml:space="preserve">  Agency Name:</t>
  </si>
  <si>
    <t xml:space="preserve">  GASB Fund No:</t>
  </si>
  <si>
    <t>Schedule of Agency Nonroutine Transfers</t>
  </si>
  <si>
    <t>SCHEDULE OF AGENCY NONROUTINE TRANSFERS (560)</t>
  </si>
  <si>
    <t>Schedule of Agency Nonroutine Transfers (560)</t>
  </si>
  <si>
    <t>Transfer Accounts - Purpose and Use</t>
  </si>
  <si>
    <t>550 Instructions</t>
  </si>
  <si>
    <t>Nonroutine Transfers.  These transfers can be made between various fund types.</t>
  </si>
  <si>
    <t>During the year an agency will make transfers that affect fund balance/equity, which are recorded as Agency</t>
  </si>
  <si>
    <t xml:space="preserve">Agency Nonroutine Transfers are nonrecurring transfers of fund balance/equity between funds - for example, </t>
  </si>
  <si>
    <t>transfers of residual balances of discontinued funds to the General Fund or to a debt service fund, or the transfer of</t>
  </si>
  <si>
    <t>a specific program from one agency to another agency.</t>
  </si>
  <si>
    <t>Normally, an agency nonroutine transfer out (in a governmnetal fund's operating statement) is offset by an agency</t>
  </si>
  <si>
    <t>nonroutine transfer in.</t>
  </si>
  <si>
    <t xml:space="preserve">In governmental funds, agency nonroutine transfers of fund equity will not occur if the transfer is going to or coming </t>
  </si>
  <si>
    <t xml:space="preserve">from an agency fund.  These transfers will be reflected as an operating transfer in the governmental fund.  All </t>
  </si>
  <si>
    <t>governmental fund fixed assets are reported in the account group.</t>
  </si>
  <si>
    <t xml:space="preserve">NOTE:  Each amount recorded in NCAS Account 4384AA for agency nonroutine transfers in and NCAS Account </t>
  </si>
  <si>
    <t>5384AA for agency nonroutine transfers out must be identified on this worksheet.</t>
  </si>
  <si>
    <t>560 Instructions</t>
  </si>
  <si>
    <t>Transfer Interim Worksheet Instructions</t>
  </si>
  <si>
    <r>
      <t>Please complete the necessary transfer worksheets for the</t>
    </r>
    <r>
      <rPr>
        <b/>
        <sz val="10"/>
        <rFont val="Arial"/>
        <family val="2"/>
      </rPr>
      <t xml:space="preserve"> first 9 months </t>
    </r>
    <r>
      <rPr>
        <sz val="10"/>
        <rFont val="Arial"/>
        <family val="2"/>
      </rPr>
      <t>of this fiscal period (transfer transactions</t>
    </r>
  </si>
  <si>
    <t>Cheryl Davis</t>
  </si>
  <si>
    <t>(919) 814-4633</t>
  </si>
  <si>
    <t>(919) 416-2870</t>
  </si>
  <si>
    <t xml:space="preserve">Example:  There is a transfer out from a special revenue fund and the transfer in goes to an agency fund (Agency </t>
  </si>
  <si>
    <t xml:space="preserve">funds are part of the fiduciary fund.  Agency funds are used to account for the assets held for distribution by the </t>
  </si>
  <si>
    <t xml:space="preserve">assets).  This should be shown as an operating expenditure in the special revenue fund, not as an agency </t>
  </si>
  <si>
    <t>nonroutine transfer out.</t>
  </si>
  <si>
    <t xml:space="preserve">state as an agent for another entity for which the state has custodial responsibility and accounts for the flow of </t>
  </si>
  <si>
    <t xml:space="preserve">These worksheets will assist the agency in verifying that transactions recorded as transfers are properly classified </t>
  </si>
  <si>
    <t xml:space="preserve">(adequate communication is critical with the to/from agencies), and in identifying areas where more specific </t>
  </si>
  <si>
    <t xml:space="preserve">account titles are needed.  These will also identify areas where transactions need to be recorded to separate </t>
  </si>
  <si>
    <t>account numbers.</t>
  </si>
  <si>
    <r>
      <t xml:space="preserve">Right click on the tab of the sheet you wish to copy, then select </t>
    </r>
    <r>
      <rPr>
        <u/>
        <sz val="10.5"/>
        <rFont val="Arial"/>
        <family val="2"/>
      </rPr>
      <t>Move or Copy…</t>
    </r>
    <r>
      <rPr>
        <sz val="10.5"/>
        <rFont val="Arial"/>
        <family val="2"/>
      </rPr>
      <t xml:space="preserve">, click </t>
    </r>
    <r>
      <rPr>
        <u/>
        <sz val="10.5"/>
        <rFont val="Arial"/>
        <family val="2"/>
      </rPr>
      <t>Create a copy</t>
    </r>
    <r>
      <rPr>
        <sz val="10.5"/>
        <rFont val="Arial"/>
        <family val="2"/>
      </rPr>
      <t xml:space="preserve">, then </t>
    </r>
  </si>
  <si>
    <r>
      <rPr>
        <sz val="10.5"/>
        <rFont val="Arial"/>
        <family val="2"/>
      </rPr>
      <t xml:space="preserve">select from the list </t>
    </r>
    <r>
      <rPr>
        <u/>
        <sz val="10.5"/>
        <rFont val="Arial"/>
        <family val="2"/>
      </rPr>
      <t>Before sheet</t>
    </r>
    <r>
      <rPr>
        <sz val="10.5"/>
        <rFont val="Arial"/>
        <family val="2"/>
      </rPr>
      <t xml:space="preserve"> to indicate where you want the copy placed, then click </t>
    </r>
    <r>
      <rPr>
        <u/>
        <sz val="10.5"/>
        <rFont val="Arial"/>
        <family val="2"/>
      </rPr>
      <t>OK</t>
    </r>
    <r>
      <rPr>
        <sz val="10.5"/>
        <rFont val="Arial"/>
        <family val="2"/>
      </rPr>
      <t>. This will create a</t>
    </r>
  </si>
  <si>
    <r>
      <t xml:space="preserve">Please pay careful attention in filling out the Index sheet, marking all </t>
    </r>
    <r>
      <rPr>
        <u/>
        <sz val="10.5"/>
        <rFont val="Arial"/>
        <family val="2"/>
      </rPr>
      <t xml:space="preserve">worksheets and narratives </t>
    </r>
  </si>
  <si>
    <t>In the course of normal business, agencies will have need to transfer funds between budget funds/codes within the same agency, or between agencies.  When this transfer is a “something for nothing” movement of funds, transfer accounts are appropriate.</t>
  </si>
  <si>
    <t>Agencies are constantly asked to “transfer” funds to someone else.  This request may come through an invoice, legislation, memo, or other means; however, this does not always mean a transfer account will be used.</t>
  </si>
  <si>
    <t>An agency paying their telephone bill or its Motor Fleet bill may “transfer” the funds to DIT or DOA, however, these funds are payment for services and would use revenue/reimbursement and expenditure accounts related to purchased services instead of transfer accounts.</t>
  </si>
  <si>
    <t>Legislation may require an agency “transfer” funds to a university or community college to assist with a grant or other activity.  This movement of funds would most likely be recorded as State Aid in/out or possibly a payment for services if value was received by the agency; but it would not be recorded with a transfer account.</t>
  </si>
  <si>
    <t>An agency can “transfer” funds to another agency to pay them for services rendered on a joint project.  This payment would be recorded using appropriate revenue/reimbursement and expenditure accounts and not transfer accounts.</t>
  </si>
  <si>
    <t>If there is any doubt regarding the proper accounting treatment of a financial transaction, staff should contact the Statewide Accounting Division within the NC Office of the State Controller for guidance.</t>
  </si>
  <si>
    <t>Communication is critical because at fiscal year-end, both agencies and OSC must reconcile all transfers to ensure both sides of the transaction were recorded properly and that transfers-in balance to transfers-out at a statewide level.  Additional information regarding year-end processes related to transfers are detailed below.</t>
  </si>
  <si>
    <t xml:space="preserve">Statewide operating transfer accounts are established by OSC to facilitate transfer of funds for specific purposes, most of which are legislatively mandated.  This account series also includes transfer accounts established to accomplish the year-end carryforward of appropriations approved by OSBM. </t>
  </si>
  <si>
    <t>These accounts are to be used only for their stated purposes and both the transfer out, as well as the transfer in, must utilize the appropriate 4380XX or 5380XX account.</t>
  </si>
  <si>
    <r>
      <t xml:space="preserve">Agency Operating Transfers are legally authorized transfers of financial resources from a fund designated to receive revenues to a fund that is authorized to spend the money and incur the expenditures. These transfers may occur within the same GASB fund, budget fund or different funds; and within the same department or between different departments. Reimbursements for services by other state agencies through internal service funds are </t>
    </r>
    <r>
      <rPr>
        <b/>
        <sz val="11"/>
        <color theme="1"/>
        <rFont val="Arial"/>
        <family val="2"/>
      </rPr>
      <t>not</t>
    </r>
    <r>
      <rPr>
        <sz val="11"/>
        <color theme="1"/>
        <rFont val="Arial"/>
        <family val="2"/>
      </rPr>
      <t xml:space="preserve"> transfers.</t>
    </r>
  </si>
  <si>
    <t>Agency operating transfer accounts are in an Agency Assigned (AA) range to allow agencies to create as many accounts as necessary to adequately track where money comes from and where it goes.  It is critical the account name contain sufficient/accurate information on the nature of the transfer.</t>
  </si>
  <si>
    <r>
      <t xml:space="preserve">If one side of the transaction is recorded with a 4381 or 5381 account, the other side of the transaction </t>
    </r>
    <r>
      <rPr>
        <b/>
        <sz val="11"/>
        <color theme="1"/>
        <rFont val="Arial"/>
        <family val="2"/>
      </rPr>
      <t>MUST</t>
    </r>
    <r>
      <rPr>
        <sz val="11"/>
        <color theme="1"/>
        <rFont val="Arial"/>
        <family val="2"/>
      </rPr>
      <t xml:space="preserve"> be recorded with the opposite account (i.e. if a transfer out is recorded with a 5381AA account, the receipt of the funds must be recorded with a 4381AA account).  You cannot transfer between funds by debiting and crediting the same account in different funds.</t>
    </r>
  </si>
  <si>
    <t>If there is a question regarding the appropriateness of using an agency operating transfer account, the initiating agency should communicate with the other agency involved to ensure both are recording consistently.  Adequate communication is critical.</t>
  </si>
  <si>
    <r>
      <t>Note:</t>
    </r>
    <r>
      <rPr>
        <sz val="11"/>
        <rFont val="Arial"/>
        <family val="2"/>
      </rPr>
      <t xml:space="preserve"> The 5381AA/4381AA accounts should </t>
    </r>
    <r>
      <rPr>
        <b/>
        <sz val="11"/>
        <rFont val="Arial"/>
        <family val="2"/>
      </rPr>
      <t>NOT</t>
    </r>
    <r>
      <rPr>
        <sz val="11"/>
        <rFont val="Arial"/>
        <family val="2"/>
      </rPr>
      <t xml:space="preserve"> be used for transactions between primary government agencies and component units including universities. Resource flows between a primary government and its discretely presented component units (and between component units) should be reported as external transactions; that is, as revenues and expenses.</t>
    </r>
  </si>
  <si>
    <t xml:space="preserve">Nonroutine transfers of equity between funds, for example, transferring of programs, closing out capital projects funds, or transfer of remaining fund equity of a discontinued fund.  This account is for use only by primary government agencies; it is not valid for universities and other component units. </t>
  </si>
  <si>
    <t>If there is a question regarding the appropriateness of using an agency nonroutine transfer account, the initiating agency should communicate with the other agency involved to ensure both are recording consistently.  Adequate communication is critical.</t>
  </si>
  <si>
    <t>Agencies that rely on federal funding to cover or supplement a portion of its operations draw down funds from the federal government.  This is normally accomplished by drawing the funds into a 3 type federal budget code, then transferring the funds from the 3 type budget code to an operational budget code (1 type, 2 type, or 4 type budget code.)  The receipt of the federal funds into a 3 type budget code will be coded to a 4321AA Federal Grants revenue account.</t>
  </si>
  <si>
    <t>To record this transfer of funds, an agency will establish a 5388AA account in the federal budget code, usually with a fiscal year identifier in the 10th and 11th position of the account to record the transfer out.  This transaction will show up as an expenditure on related reports. (BD701F)</t>
  </si>
  <si>
    <t>The same base account is used for both an expenditure and a revenue so that the account will net out to zero at the company/GASB fund level.  In the event they do not net to zero, most likely accounting entries were made/not made in error.</t>
  </si>
  <si>
    <r>
      <t xml:space="preserve">As noted above in the Agency Operating Transfers section, transactions between the primary government and a component unit </t>
    </r>
    <r>
      <rPr>
        <b/>
        <sz val="11"/>
        <color theme="1"/>
        <rFont val="Arial"/>
        <family val="2"/>
      </rPr>
      <t>cannot/should not be</t>
    </r>
    <r>
      <rPr>
        <sz val="11"/>
        <color theme="1"/>
        <rFont val="Arial"/>
        <family val="2"/>
      </rPr>
      <t xml:space="preserve"> recorded as a transfer.  They must be recorded as revenues and expenditures.</t>
    </r>
  </si>
  <si>
    <t xml:space="preserve">As a general rule, transfers should be recorded on the cash basis only (when the funds actually transfer between entities) and not accrued.  There may be exceptions to the rule.  In the case of an exception, both sides (both transfer out and transfer in) must be accrued by their respective agency/entity.  </t>
  </si>
  <si>
    <r>
      <t xml:space="preserve"> </t>
    </r>
    <r>
      <rPr>
        <b/>
        <sz val="11"/>
        <color theme="1"/>
        <rFont val="Arial"/>
        <family val="2"/>
      </rPr>
      <t>Agencies</t>
    </r>
    <r>
      <rPr>
        <sz val="11"/>
        <rFont val="Arial"/>
        <family val="2"/>
      </rPr>
      <t xml:space="preserve"> - Agencies must reconcile their transfer accounts and eliminate any transfers that were within the same company and same GASB fund.  This involves matching up the 438xxx and 538xxx balances that were internal to both a GASB and a company.  Where the amounts offset each other (debit balance equals credit balance), both sides can be eliminated in the 13th period.   The elimination entry will be done with a 6/30 date and will reduce revenues and expenditures by the same amount.  This allows for the transfer balances to remain on the cash basis budgetary reports while being removed for the accrual basis CAFR reports.</t>
    </r>
  </si>
  <si>
    <r>
      <rPr>
        <b/>
        <sz val="11"/>
        <color theme="1"/>
        <rFont val="Arial"/>
        <family val="2"/>
      </rPr>
      <t>OSC</t>
    </r>
    <r>
      <rPr>
        <sz val="11"/>
        <rFont val="Arial"/>
        <family val="2"/>
      </rPr>
      <t xml:space="preserve"> - OSC must reconcile all transfers on both a GASB and Statewide basis.  To do this, all remaining transfers that were not eliminated by agencies must be reviewed, and both the revenue side and the expenditure side must balance.  In the event these do not balance, research is performed by OSC staff to determine where the error occurred, and correcting entries are made, either to the NCAS system or in OSC’s CAFR work papers.</t>
    </r>
  </si>
  <si>
    <t xml:space="preserve">Once transfers are balanced on a statewide level, eliminations are performed to reduce revenues and expenditures by equal amounts to remove transfers that were internal to governmental activity or internal to business type activity.
</t>
  </si>
  <si>
    <t>The proper recording of transfers, both within agencies and between agencies, is critical to ensure year-end and CAFR processes can be performed in an efficient and effective manner.  Agencies should take the necessary steps throughout the year to communicate with the appropriate individuals to make sure transfers are recorded correctly throughout the year.  Questions regarding the proper use of transfer accounts can always be referred to your OSC analyst.</t>
  </si>
  <si>
    <t>Transfers Out (Account 5384AA)</t>
  </si>
  <si>
    <t>Sending Agency Information</t>
  </si>
  <si>
    <t>0101</t>
  </si>
  <si>
    <t>13/13100</t>
  </si>
  <si>
    <t>Description/Legislation/Comments</t>
  </si>
  <si>
    <t>Example</t>
  </si>
  <si>
    <t>Receiving Agency Information</t>
  </si>
  <si>
    <t>90/19950</t>
  </si>
  <si>
    <t xml:space="preserve">These worksheets must be completed for each GASB.  Note all 11XX General Fund GASBs can be included on </t>
  </si>
  <si>
    <t xml:space="preserve"> the same worksheet.</t>
  </si>
  <si>
    <t>Schedule Of Inter-Agency Operating Transfers In (550) and Transfers Out (555)</t>
  </si>
  <si>
    <r>
      <t xml:space="preserve">There are several types of transfer accounts.  Their definitions, along with appropriate uses, are detailed in this document.   </t>
    </r>
    <r>
      <rPr>
        <b/>
        <sz val="11"/>
        <color theme="1"/>
        <rFont val="Arial"/>
        <family val="2"/>
      </rPr>
      <t>If one side of a transaction is recorded using a transfer account, the other side of the transaction must also be recorded using a transfer account.</t>
    </r>
    <r>
      <rPr>
        <sz val="11"/>
        <color theme="1"/>
        <rFont val="Arial"/>
        <family val="2"/>
      </rPr>
      <t xml:space="preserve"> Additionally, transfers out should be recorded in 538XXX accounts, and transfers in should be recorded in 438XXX accounts. </t>
    </r>
    <r>
      <rPr>
        <b/>
        <sz val="11"/>
        <color theme="1"/>
        <rFont val="Arial"/>
        <family val="2"/>
      </rPr>
      <t xml:space="preserve">As a general rule, opposite sign entries such as a debit to the 438XXX or a credit to a 538XXX account should NOT be recorded. </t>
    </r>
  </si>
  <si>
    <t xml:space="preserve">   438FAA</t>
  </si>
  <si>
    <t xml:space="preserve">   538FAA *(DPS Only)</t>
  </si>
  <si>
    <t>Agency Nonroutine Transfers (4384XX &amp; 5384XX)</t>
  </si>
  <si>
    <t>Changes for 2018/Comments</t>
  </si>
  <si>
    <t>02 Administrative Office of the Courts</t>
  </si>
  <si>
    <t>03 Office of the Governor</t>
  </si>
  <si>
    <t>Providence Hakizimana</t>
  </si>
  <si>
    <t>(919) 807-4748</t>
  </si>
  <si>
    <t>04 Office of Lieutenant Governor</t>
  </si>
  <si>
    <t>Angela Chafalovitch</t>
  </si>
  <si>
    <t>(919) 807-2474</t>
  </si>
  <si>
    <t>05 Office of the Secretary of State</t>
  </si>
  <si>
    <t>06 Office of the State Auditor</t>
  </si>
  <si>
    <t xml:space="preserve">07 Department of the State Treasurer </t>
  </si>
  <si>
    <t>07 State Health Plan</t>
  </si>
  <si>
    <t>CU-Major</t>
  </si>
  <si>
    <t xml:space="preserve">08 Department of Public Instruction </t>
  </si>
  <si>
    <t xml:space="preserve">09 Department of Justice </t>
  </si>
  <si>
    <t>10 Department of Agriculture</t>
  </si>
  <si>
    <t>11 Department of Labor</t>
  </si>
  <si>
    <t xml:space="preserve">12 Department of Insurance </t>
  </si>
  <si>
    <t xml:space="preserve">13 Department of Administration </t>
  </si>
  <si>
    <t xml:space="preserve">14 Office of the State Controller </t>
  </si>
  <si>
    <t>15 Department of Transportation</t>
  </si>
  <si>
    <t>16 Department of Environmental Quality</t>
  </si>
  <si>
    <t>Kim Van Metre</t>
  </si>
  <si>
    <t>17 Wildlife Resources Commission</t>
  </si>
  <si>
    <t>19 Dept. of Public Safety</t>
  </si>
  <si>
    <t>2X Dept. of Health and Human Services</t>
  </si>
  <si>
    <t>3X DHHS - Mental Health</t>
  </si>
  <si>
    <t>40 Department of Military &amp; Veterans Affairs</t>
  </si>
  <si>
    <t>41 Department of Information Technology</t>
  </si>
  <si>
    <t>43 Department of Commerce</t>
  </si>
  <si>
    <t>45 Department of Revenue</t>
  </si>
  <si>
    <t>46 Department of Natural and Cultural Resources</t>
  </si>
  <si>
    <t>48X UNC Hlth Care Rep Unit (Combined Pkg)</t>
  </si>
  <si>
    <t>AJ Gentile</t>
  </si>
  <si>
    <t>(984) 974-1006</t>
  </si>
  <si>
    <t>48 UNC Hospitals</t>
  </si>
  <si>
    <t>Jericho Hallimore</t>
  </si>
  <si>
    <t>(984) 974-1260</t>
  </si>
  <si>
    <t>48E UNC Hospitals - Enterprise Fund</t>
  </si>
  <si>
    <t>48L UNC Hospitals - LITF</t>
  </si>
  <si>
    <t>48R Rex Healthcare</t>
  </si>
  <si>
    <t>48C Chatham Hospital</t>
  </si>
  <si>
    <t>48T UNC Physicians Network</t>
  </si>
  <si>
    <t>UNC Physicians Network</t>
  </si>
  <si>
    <t>48HP High Point Regional Health</t>
  </si>
  <si>
    <t>48CW Caldwell Memorial Hospital</t>
  </si>
  <si>
    <t>50 Community College System Office</t>
  </si>
  <si>
    <t>(919) 807-7073</t>
  </si>
  <si>
    <t>60 State Board of Elections</t>
  </si>
  <si>
    <t>61 NC Education Lottery</t>
  </si>
  <si>
    <t>67 Office of Administrative Hearings</t>
  </si>
  <si>
    <t>Prabha Vijayaraghavan</t>
  </si>
  <si>
    <t>69 USS North Carolina Battleship Comm.</t>
  </si>
  <si>
    <t>Elizabeth Haynes</t>
  </si>
  <si>
    <t>(910) 251-5797 x3005</t>
  </si>
  <si>
    <t>6BC Deferred Comp &amp; NC 401(k)-Combined Pkg</t>
  </si>
  <si>
    <t>87 NC School of Science &amp; Mathematics</t>
  </si>
  <si>
    <t>90 General Fund - OSC</t>
  </si>
  <si>
    <t>99 General Fund - DOR</t>
  </si>
  <si>
    <t>RX OSC-Central Accounts</t>
  </si>
  <si>
    <t>U10 UNC-General Administration</t>
  </si>
  <si>
    <t>U20 UNC at Chapel Hill</t>
  </si>
  <si>
    <t>Beth McAndrew</t>
  </si>
  <si>
    <t>(919) 843-2694</t>
  </si>
  <si>
    <t>U30 North Carolina State University</t>
  </si>
  <si>
    <t>U40 UNC at Greensboro</t>
  </si>
  <si>
    <t>Randy Bennett</t>
  </si>
  <si>
    <t>(336) 334-5795</t>
  </si>
  <si>
    <t>U50 UNC at Charlotte</t>
  </si>
  <si>
    <t>U55 UNC at Asheville</t>
  </si>
  <si>
    <t>U60 UNC at Wilmington</t>
  </si>
  <si>
    <t>U65 East Carolina University</t>
  </si>
  <si>
    <t>U70 North Carolina A&amp;T University</t>
  </si>
  <si>
    <t>U75 Western Carolina University</t>
  </si>
  <si>
    <t>U80 Appalachian State University</t>
  </si>
  <si>
    <t>U82 UNC at Pembroke</t>
  </si>
  <si>
    <t>U84 Winston-Salem State University</t>
  </si>
  <si>
    <t>U86 Elizabeth City State University</t>
  </si>
  <si>
    <t>U88 Fayetteville State University</t>
  </si>
  <si>
    <t>U90 North Carolina Central University</t>
  </si>
  <si>
    <t>U92 UNC School of the Arts</t>
  </si>
  <si>
    <t>0A North Carolina Housing Finance Ag.</t>
  </si>
  <si>
    <t>Z2 NC Biotechnology Center</t>
  </si>
  <si>
    <t>Mark Stohlman</t>
  </si>
  <si>
    <t>(919) 549-8850</t>
  </si>
  <si>
    <t>Z3 NC Global TransPark Authority</t>
  </si>
  <si>
    <t>Z3F NC Global TransPark Authority Foundation</t>
  </si>
  <si>
    <t>Z7 NC Partnership for Children</t>
  </si>
  <si>
    <t>ZA NC State Ports Authority</t>
  </si>
  <si>
    <t>ZB State Education Assistance Authority</t>
  </si>
  <si>
    <t>ZG Centennial Authority</t>
  </si>
  <si>
    <t>ZH NC Railroad Company</t>
  </si>
  <si>
    <t>ZI The Golden LEAF, Inc.</t>
  </si>
  <si>
    <t>ZL Gateway University Research Park, Inc.</t>
  </si>
  <si>
    <t>ZM Economic Development Partnership of NC</t>
  </si>
  <si>
    <t>C0 Alamance Community College</t>
  </si>
  <si>
    <t>C2 Asheville-Buncombe Technical Community College</t>
  </si>
  <si>
    <t>C3 Beaufort County Community College</t>
  </si>
  <si>
    <t>C4 Bladen Community College</t>
  </si>
  <si>
    <t>C5 Blue Ridge Community College</t>
  </si>
  <si>
    <t>828-694-1717</t>
  </si>
  <si>
    <t>C6 Brunswick Community College</t>
  </si>
  <si>
    <t>C7 Caldwell Community College and Technical Institute</t>
  </si>
  <si>
    <t>828-726-2200</t>
  </si>
  <si>
    <t>C8 Cape Fear Community College</t>
  </si>
  <si>
    <t>C9 Carteret Community College</t>
  </si>
  <si>
    <t>Steven T. Davis</t>
  </si>
  <si>
    <t>252-222-6158</t>
  </si>
  <si>
    <t>CA Catawba Valley Community College</t>
  </si>
  <si>
    <t>828-327-7000 x4273</t>
  </si>
  <si>
    <t>CB Central Carolina Community College</t>
  </si>
  <si>
    <t>CC Central Piedmont Community College</t>
  </si>
  <si>
    <t>CD Cleveland Community College</t>
  </si>
  <si>
    <t>CE Coastal Carolina Community College</t>
  </si>
  <si>
    <t>CF College of the Albemarle</t>
  </si>
  <si>
    <t>Joseph Turner</t>
  </si>
  <si>
    <t>252-335-0821 x2211</t>
  </si>
  <si>
    <t>CG Craven Community College</t>
  </si>
  <si>
    <t>Page Varnell</t>
  </si>
  <si>
    <t>252-672-1751</t>
  </si>
  <si>
    <t>CH Davidson County Community College</t>
  </si>
  <si>
    <t>CJ Durham Technical Community College</t>
  </si>
  <si>
    <t>Charles Hunt</t>
  </si>
  <si>
    <t>919-686-3300</t>
  </si>
  <si>
    <t>CK Edgecombe Community College</t>
  </si>
  <si>
    <t>CL Fayetteville Technical Community College</t>
  </si>
  <si>
    <t>CM Forsyth Technical Community College</t>
  </si>
  <si>
    <t>CN Gaston College</t>
  </si>
  <si>
    <t>Bruce Cole</t>
  </si>
  <si>
    <t>(704) 922-6309</t>
  </si>
  <si>
    <t>CP Guilford Technical Community College</t>
  </si>
  <si>
    <t>336-334-4822 x2477</t>
  </si>
  <si>
    <t>CQ Halifax Community College</t>
  </si>
  <si>
    <t>Marie Daniel</t>
  </si>
  <si>
    <t>252-536-7243</t>
  </si>
  <si>
    <t>CR Haywood Community College</t>
  </si>
  <si>
    <t>Christie Medford</t>
  </si>
  <si>
    <t>828-565-4168</t>
  </si>
  <si>
    <t>CS Isothermal Community College</t>
  </si>
  <si>
    <t>828-286-3636 x207</t>
  </si>
  <si>
    <t>CT James Sprunt Community College</t>
  </si>
  <si>
    <t>CU Johnston Community College</t>
  </si>
  <si>
    <t>CV Lenoir Community College</t>
  </si>
  <si>
    <t>252-527-6223 x358</t>
  </si>
  <si>
    <t>CW Martin Community College</t>
  </si>
  <si>
    <t>Steve Taylor</t>
  </si>
  <si>
    <t>CX Mayland Community College</t>
  </si>
  <si>
    <t>828-765-7351 x231</t>
  </si>
  <si>
    <t>CY McDowell Technical Community College</t>
  </si>
  <si>
    <t>Ryan Garrison</t>
  </si>
  <si>
    <t>828-652-0627</t>
  </si>
  <si>
    <t>CZ Mitchell Community College</t>
  </si>
  <si>
    <t>Amber Thompkins</t>
  </si>
  <si>
    <t>D0 Montgomery Community College</t>
  </si>
  <si>
    <t>D1 Nash Community College</t>
  </si>
  <si>
    <t>D2 Pamlico Community College</t>
  </si>
  <si>
    <t>Sherry Raby</t>
  </si>
  <si>
    <t>252-249-1851 x3004</t>
  </si>
  <si>
    <t>D3 Piedmont Community College</t>
  </si>
  <si>
    <t>Beverly Murphy</t>
  </si>
  <si>
    <t>336-599-1181 x222</t>
  </si>
  <si>
    <t>D4 Pitt Community College</t>
  </si>
  <si>
    <t>D5 Randolph Community College</t>
  </si>
  <si>
    <t>D6 Richmond Community College</t>
  </si>
  <si>
    <t>D7 Roanoke-Chowan Community College</t>
  </si>
  <si>
    <t>Sheena Suggs</t>
  </si>
  <si>
    <t>D8 Robeson Community College</t>
  </si>
  <si>
    <t>D9 Rockingham Community College</t>
  </si>
  <si>
    <t>DA Rowan-Cabarrus Community College</t>
  </si>
  <si>
    <t>DB Sampson Community College</t>
  </si>
  <si>
    <t>910-592-8081 x2011</t>
  </si>
  <si>
    <t>DC Sandhills Community College</t>
  </si>
  <si>
    <t>910-695-3718</t>
  </si>
  <si>
    <t>C1 South Piedmont Community College</t>
  </si>
  <si>
    <t>DD Southeastern Community College</t>
  </si>
  <si>
    <t>DE Southwestern Community College</t>
  </si>
  <si>
    <t>828-586-4091 x473</t>
  </si>
  <si>
    <t>DF Stanly Community College</t>
  </si>
  <si>
    <t>704-991-0176</t>
  </si>
  <si>
    <t>DG Surry Community College</t>
  </si>
  <si>
    <t>Susan Pendergraft</t>
  </si>
  <si>
    <t>336-386-3274</t>
  </si>
  <si>
    <t>DH Tri-County Community College</t>
  </si>
  <si>
    <t>DJ Vance-Granville Community College</t>
  </si>
  <si>
    <t>Jessica Robertson</t>
  </si>
  <si>
    <t>252-738-3430</t>
  </si>
  <si>
    <t>DK Wake Technical Community College</t>
  </si>
  <si>
    <t>919-662-3393</t>
  </si>
  <si>
    <t>DL Wayne Community College</t>
  </si>
  <si>
    <t>919-735-5152 x381</t>
  </si>
  <si>
    <t>DM Western Piedmont Community College</t>
  </si>
  <si>
    <t>Douglas Putts</t>
  </si>
  <si>
    <t>DN Wilkes Community College</t>
  </si>
  <si>
    <t>Crystal Huffman</t>
  </si>
  <si>
    <t>336-838-6109</t>
  </si>
  <si>
    <t>DP Wilson Community College</t>
  </si>
  <si>
    <t>4380XX</t>
  </si>
  <si>
    <t>438FAA</t>
  </si>
  <si>
    <t>Status</t>
  </si>
  <si>
    <t>No</t>
  </si>
  <si>
    <t>Agreed</t>
  </si>
  <si>
    <t>Disagreed</t>
  </si>
  <si>
    <t>Response</t>
  </si>
  <si>
    <t>X</t>
  </si>
  <si>
    <t>5380XX</t>
  </si>
  <si>
    <t>Agency  Name</t>
  </si>
  <si>
    <t>(919) 807-3741</t>
  </si>
  <si>
    <t>Nancy Gemma</t>
  </si>
  <si>
    <t>(919) 324-1045</t>
  </si>
  <si>
    <t>(919) 301-3441</t>
  </si>
  <si>
    <t>Rodney Bass</t>
  </si>
  <si>
    <t>(919) 733-7429</t>
  </si>
  <si>
    <t>Contact for Transfers:</t>
  </si>
  <si>
    <t>Transfers Contact Telephone</t>
  </si>
  <si>
    <t>Jason Cottle</t>
  </si>
  <si>
    <t xml:space="preserve">   5380AA *Including carryforwards*</t>
  </si>
  <si>
    <t xml:space="preserve">   4380AA *Including carryforwards*</t>
  </si>
  <si>
    <t>2021 Transfers - Interim Worksheets</t>
  </si>
  <si>
    <r>
      <t xml:space="preserve">that occurred between July 2020 - March 2021) and submit to OSC by </t>
    </r>
    <r>
      <rPr>
        <b/>
        <sz val="10"/>
        <rFont val="Arial"/>
        <family val="2"/>
      </rPr>
      <t>May 3, 2021</t>
    </r>
    <r>
      <rPr>
        <sz val="10"/>
        <rFont val="Arial"/>
        <family val="2"/>
      </rPr>
      <t xml:space="preserve">.   </t>
    </r>
  </si>
  <si>
    <t>Due Date: May 3, 2021</t>
  </si>
  <si>
    <t xml:space="preserve">   438CAA </t>
  </si>
  <si>
    <t xml:space="preserve">   538CAA (OSC and OSBM Only)</t>
  </si>
  <si>
    <t>438CAA</t>
  </si>
  <si>
    <t>538CAA*</t>
  </si>
  <si>
    <t>538FAA**</t>
  </si>
  <si>
    <t>**Note: 538FAA accounts are only used by the Department of Public Safety.</t>
  </si>
  <si>
    <t>*Note: 538CAA accounts are only used by OSC and OSBM.</t>
  </si>
  <si>
    <t>Chelsea Whidbee</t>
  </si>
  <si>
    <t>Daniel Honeycutt</t>
  </si>
  <si>
    <t>Allis Talley-Burton</t>
  </si>
  <si>
    <t>Lisa Culbreth</t>
  </si>
  <si>
    <t>(919) 707-7743</t>
  </si>
  <si>
    <t>Bruce Hamilton</t>
  </si>
  <si>
    <t>(919) 754-6166</t>
  </si>
  <si>
    <t>Natasha Farrington</t>
  </si>
  <si>
    <t>(919) 707-0657</t>
  </si>
  <si>
    <t xml:space="preserve">   438SAA</t>
  </si>
  <si>
    <t>438SAA</t>
  </si>
  <si>
    <t>2021 Transfer Worksheets</t>
  </si>
  <si>
    <t>https://www.osc.nc.gov/state-agency-resources/chart-accounts/expenditure-accounts/538xxx-intragovernmental-transactions</t>
  </si>
  <si>
    <t>https://www.osc.nc.gov/state-agency-resources/chart-accounts/revenue-accounts/438xxx-intragovernmental-transactions</t>
  </si>
  <si>
    <t>Darlene Langston</t>
  </si>
  <si>
    <t>File revision date: 01/08/21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</si>
</sst>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quot;#,##0.00_);[Red]\(&quot;$&quot;#,##0.00\)"/>
    <numFmt numFmtId="44" formatCode="_(&quot;$&quot;* #,##0.00_);_(&quot;$&quot;* \(#,##0.00\);_(&quot;$&quot;* &quot;-&quot;??_);_(@_)"/>
    <numFmt numFmtId="43" formatCode="_(* #,##0.00_);_(* \(#,##0.00\);_(* &quot;-&quot;??_);_(@_)"/>
    <numFmt numFmtId="164" formatCode="#,###\ ;\(#,###\)"/>
    <numFmt numFmtId="165" formatCode="&quot;$&quot;* #,###\ ;&quot;$&quot;* \(#,###\);&quot;$&quot;* \-\ \ \ \ \ \ "/>
    <numFmt numFmtId="166" formatCode="* #,###\ ;* \(#,###\);* \-\ \ \ \ \ \ "/>
    <numFmt numFmtId="167" formatCode="[&lt;=9999999]###\-####;\(###\)\ ###\-####"/>
    <numFmt numFmtId="168" formatCode="#,##0.00_);\(#,##0.00\);;"/>
    <numFmt numFmtId="169" formatCode="#,##0.00_);\(#,##0.00\);* \ \-\ \ \ \ \ "/>
    <numFmt numFmtId="170" formatCode="m/d/yyyy;@"/>
    <numFmt numFmtId="171" formatCode="&quot;$&quot;#,##0\ ;\(&quot;$&quot;#,##0\);@*."/>
  </numFmts>
  <fonts count="88" x14ac:knownFonts="1">
    <font>
      <sz val="10"/>
      <name val="Arial"/>
    </font>
    <font>
      <sz val="11"/>
      <color theme="1"/>
      <name val="Calibri"/>
      <family val="2"/>
      <scheme val="minor"/>
    </font>
    <font>
      <sz val="10"/>
      <name val="Arial"/>
      <family val="2"/>
    </font>
    <font>
      <b/>
      <sz val="12"/>
      <name val="Arial"/>
      <family val="2"/>
    </font>
    <font>
      <b/>
      <sz val="10"/>
      <name val="Arial"/>
      <family val="2"/>
    </font>
    <font>
      <sz val="12"/>
      <name val="Arial"/>
      <family val="2"/>
    </font>
    <font>
      <sz val="10"/>
      <name val="Arial"/>
      <family val="2"/>
    </font>
    <font>
      <sz val="10"/>
      <name val="MS Sans Serif"/>
      <family val="2"/>
    </font>
    <font>
      <b/>
      <sz val="12"/>
      <name val="Times New Roman"/>
      <family val="1"/>
    </font>
    <font>
      <sz val="12"/>
      <name val="Times New Roman"/>
      <family val="1"/>
    </font>
    <font>
      <sz val="9"/>
      <name val="Arial"/>
      <family val="2"/>
    </font>
    <font>
      <sz val="8"/>
      <name val="Arial"/>
      <family val="2"/>
    </font>
    <font>
      <b/>
      <sz val="12"/>
      <name val="Book Antiqua"/>
      <family val="1"/>
    </font>
    <font>
      <sz val="12"/>
      <name val="Book Antiqua"/>
      <family val="1"/>
    </font>
    <font>
      <i/>
      <sz val="10"/>
      <name val="Arial"/>
      <family val="2"/>
    </font>
    <font>
      <sz val="10"/>
      <name val="Helv"/>
    </font>
    <font>
      <i/>
      <sz val="10"/>
      <name val="Arial"/>
      <family val="2"/>
    </font>
    <font>
      <u/>
      <sz val="10"/>
      <color indexed="12"/>
      <name val="Arial"/>
      <family val="2"/>
    </font>
    <font>
      <sz val="12"/>
      <name val="Times New Roman"/>
      <family val="1"/>
    </font>
    <font>
      <b/>
      <sz val="12"/>
      <name val="Times New Roman"/>
      <family val="1"/>
    </font>
    <font>
      <b/>
      <u/>
      <sz val="12"/>
      <name val="Times New Roman"/>
      <family val="1"/>
    </font>
    <font>
      <sz val="12"/>
      <name val="MS Sans Serif"/>
      <family val="2"/>
    </font>
    <font>
      <b/>
      <sz val="10"/>
      <name val="MS Sans Serif"/>
      <family val="2"/>
    </font>
    <font>
      <b/>
      <sz val="12"/>
      <name val="MS Sans Serif"/>
      <family val="2"/>
    </font>
    <font>
      <b/>
      <sz val="11"/>
      <name val="Arial"/>
      <family val="2"/>
    </font>
    <font>
      <sz val="10"/>
      <name val="Times New Roman"/>
      <family val="1"/>
    </font>
    <font>
      <b/>
      <sz val="12"/>
      <color indexed="12"/>
      <name val="Arial"/>
      <family val="2"/>
    </font>
    <font>
      <sz val="10"/>
      <color indexed="12"/>
      <name val="Arial"/>
      <family val="2"/>
    </font>
    <font>
      <sz val="20"/>
      <color indexed="10"/>
      <name val="Arial"/>
      <family val="2"/>
    </font>
    <font>
      <sz val="8"/>
      <name val="Times New Roman"/>
      <family val="1"/>
    </font>
    <font>
      <sz val="11"/>
      <name val="Times New Roman"/>
      <family val="1"/>
    </font>
    <font>
      <u/>
      <sz val="10"/>
      <color indexed="12"/>
      <name val="Arial"/>
      <family val="2"/>
    </font>
    <font>
      <sz val="8"/>
      <name val="Arial"/>
      <family val="2"/>
    </font>
    <font>
      <b/>
      <sz val="14"/>
      <name val="Calibri"/>
      <family val="2"/>
    </font>
    <font>
      <sz val="9"/>
      <name val="Times New Roman"/>
      <family val="1"/>
    </font>
    <font>
      <sz val="10.5"/>
      <name val="Arial"/>
      <family val="2"/>
    </font>
    <font>
      <u/>
      <sz val="12"/>
      <name val="Times New Roman"/>
      <family val="1"/>
    </font>
    <font>
      <b/>
      <sz val="8"/>
      <name val="Calibri"/>
      <family val="2"/>
    </font>
    <font>
      <sz val="8"/>
      <name val="Arial"/>
      <family val="2"/>
    </font>
    <font>
      <sz val="11"/>
      <color indexed="8"/>
      <name val="Calibri"/>
      <family val="2"/>
    </font>
    <font>
      <sz val="10"/>
      <color indexed="8"/>
      <name val="Arial"/>
      <family val="2"/>
    </font>
    <font>
      <sz val="10"/>
      <name val="Calibri"/>
      <family val="2"/>
    </font>
    <font>
      <sz val="11"/>
      <color indexed="16"/>
      <name val="Calibri"/>
      <family val="2"/>
    </font>
    <font>
      <sz val="11"/>
      <name val="Calibri"/>
      <family val="2"/>
    </font>
    <font>
      <b/>
      <sz val="11"/>
      <color indexed="10"/>
      <name val="Calibri"/>
      <family val="2"/>
    </font>
    <font>
      <sz val="11"/>
      <color indexed="10"/>
      <name val="Calibri"/>
      <family val="2"/>
    </font>
    <font>
      <sz val="11"/>
      <color indexed="12"/>
      <name val="Calibri"/>
      <family val="2"/>
    </font>
    <font>
      <u/>
      <sz val="11"/>
      <name val="Calibri"/>
      <family val="2"/>
    </font>
    <font>
      <b/>
      <sz val="11"/>
      <name val="Calibri"/>
      <family val="2"/>
    </font>
    <font>
      <b/>
      <sz val="12"/>
      <name val="Calibri"/>
      <family val="2"/>
    </font>
    <font>
      <u/>
      <sz val="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font>
    <font>
      <b/>
      <sz val="11"/>
      <color theme="1"/>
      <name val="Calibri"/>
      <family val="2"/>
      <scheme val="minor"/>
    </font>
    <font>
      <sz val="11"/>
      <color rgb="FFFF0000"/>
      <name val="Calibri"/>
      <family val="2"/>
      <scheme val="minor"/>
    </font>
    <font>
      <sz val="12"/>
      <color rgb="FF000000"/>
      <name val="Times New Roman"/>
      <family val="1"/>
    </font>
    <font>
      <u/>
      <sz val="11"/>
      <color theme="10"/>
      <name val="Calibri"/>
      <family val="2"/>
      <scheme val="minor"/>
    </font>
    <font>
      <sz val="10"/>
      <color indexed="10"/>
      <name val="MS Sans Serif"/>
      <family val="2"/>
    </font>
    <font>
      <b/>
      <sz val="11"/>
      <color theme="1"/>
      <name val="Arial"/>
      <family val="2"/>
    </font>
    <font>
      <sz val="11"/>
      <color theme="1"/>
      <name val="Arial"/>
      <family val="2"/>
    </font>
    <font>
      <b/>
      <u/>
      <sz val="11"/>
      <color theme="1"/>
      <name val="Arial"/>
      <family val="2"/>
    </font>
    <font>
      <sz val="11"/>
      <name val="Arial"/>
      <family val="2"/>
    </font>
    <font>
      <b/>
      <u/>
      <sz val="11"/>
      <name val="Arial"/>
      <family val="2"/>
    </font>
    <font>
      <b/>
      <sz val="11"/>
      <color indexed="16"/>
      <name val="Arial"/>
      <family val="2"/>
    </font>
    <font>
      <sz val="11"/>
      <color indexed="16"/>
      <name val="Arial"/>
      <family val="2"/>
    </font>
    <font>
      <sz val="10.5"/>
      <color indexed="10"/>
      <name val="Arial"/>
      <family val="2"/>
    </font>
    <font>
      <sz val="11"/>
      <color indexed="12"/>
      <name val="Arial"/>
      <family val="2"/>
    </font>
    <font>
      <sz val="11"/>
      <color indexed="10"/>
      <name val="Arial"/>
      <family val="2"/>
    </font>
    <font>
      <b/>
      <sz val="11"/>
      <color indexed="14"/>
      <name val="Arial"/>
      <family val="2"/>
    </font>
    <font>
      <b/>
      <sz val="9"/>
      <name val="Arial"/>
      <family val="2"/>
    </font>
    <font>
      <b/>
      <sz val="10.5"/>
      <name val="Arial"/>
      <family val="2"/>
    </font>
    <font>
      <b/>
      <u/>
      <sz val="10.5"/>
      <name val="Arial"/>
      <family val="2"/>
    </font>
    <font>
      <u/>
      <sz val="10.5"/>
      <name val="Arial"/>
      <family val="2"/>
    </font>
    <font>
      <b/>
      <sz val="10"/>
      <name val="MS Sans Serif"/>
    </font>
  </fonts>
  <fills count="39">
    <fill>
      <patternFill patternType="none"/>
    </fill>
    <fill>
      <patternFill patternType="gray125"/>
    </fill>
    <fill>
      <patternFill patternType="solid">
        <fgColor indexed="47"/>
        <bgColor indexed="64"/>
      </patternFill>
    </fill>
    <fill>
      <patternFill patternType="solid">
        <fgColor indexed="31"/>
        <bgColor indexed="64"/>
      </patternFill>
    </fill>
    <fill>
      <patternFill patternType="solid">
        <fgColor indexed="27"/>
        <bgColor indexed="64"/>
      </patternFill>
    </fill>
    <fill>
      <patternFill patternType="solid">
        <fgColor indexed="4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249977111117893"/>
        <bgColor indexed="64"/>
      </patternFill>
    </fill>
    <fill>
      <patternFill patternType="solid">
        <fgColor rgb="FFFFFF00"/>
        <bgColor indexed="64"/>
      </patternFill>
    </fill>
  </fills>
  <borders count="36">
    <border>
      <left/>
      <right/>
      <top/>
      <bottom/>
      <diagonal/>
    </border>
    <border>
      <left/>
      <right/>
      <top/>
      <bottom style="thin">
        <color indexed="64"/>
      </bottom>
      <diagonal/>
    </border>
    <border>
      <left/>
      <right/>
      <top/>
      <bottom style="medium">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s>
  <cellStyleXfs count="103">
    <xf numFmtId="0" fontId="0" fillId="0" borderId="0"/>
    <xf numFmtId="0" fontId="51" fillId="6" borderId="0" applyNumberFormat="0" applyBorder="0" applyAlignment="0" applyProtection="0"/>
    <xf numFmtId="0" fontId="51" fillId="7" borderId="0" applyNumberFormat="0" applyBorder="0" applyAlignment="0" applyProtection="0"/>
    <xf numFmtId="0" fontId="51" fillId="8" borderId="0" applyNumberFormat="0" applyBorder="0" applyAlignment="0" applyProtection="0"/>
    <xf numFmtId="0" fontId="51" fillId="9" borderId="0" applyNumberFormat="0" applyBorder="0" applyAlignment="0" applyProtection="0"/>
    <xf numFmtId="0" fontId="51" fillId="10" borderId="0" applyNumberFormat="0" applyBorder="0" applyAlignment="0" applyProtection="0"/>
    <xf numFmtId="0" fontId="51"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51" fillId="14" borderId="0" applyNumberFormat="0" applyBorder="0" applyAlignment="0" applyProtection="0"/>
    <xf numFmtId="0" fontId="51"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52" fillId="18" borderId="0" applyNumberFormat="0" applyBorder="0" applyAlignment="0" applyProtection="0"/>
    <xf numFmtId="0" fontId="52" fillId="19" borderId="0" applyNumberFormat="0" applyBorder="0" applyAlignment="0" applyProtection="0"/>
    <xf numFmtId="0" fontId="52" fillId="20" borderId="0" applyNumberFormat="0" applyBorder="0" applyAlignment="0" applyProtection="0"/>
    <xf numFmtId="0" fontId="52" fillId="21" borderId="0" applyNumberFormat="0" applyBorder="0" applyAlignment="0" applyProtection="0"/>
    <xf numFmtId="0" fontId="52" fillId="22" borderId="0" applyNumberFormat="0" applyBorder="0" applyAlignment="0" applyProtection="0"/>
    <xf numFmtId="0" fontId="52" fillId="23" borderId="0" applyNumberFormat="0" applyBorder="0" applyAlignment="0" applyProtection="0"/>
    <xf numFmtId="0" fontId="52" fillId="24" borderId="0" applyNumberFormat="0" applyBorder="0" applyAlignment="0" applyProtection="0"/>
    <xf numFmtId="0" fontId="52" fillId="25" borderId="0" applyNumberFormat="0" applyBorder="0" applyAlignment="0" applyProtection="0"/>
    <xf numFmtId="0" fontId="52" fillId="26" borderId="0" applyNumberFormat="0" applyBorder="0" applyAlignment="0" applyProtection="0"/>
    <xf numFmtId="0" fontId="52" fillId="27" borderId="0" applyNumberFormat="0" applyBorder="0" applyAlignment="0" applyProtection="0"/>
    <xf numFmtId="0" fontId="52" fillId="28" borderId="0" applyNumberFormat="0" applyBorder="0" applyAlignment="0" applyProtection="0"/>
    <xf numFmtId="0" fontId="52" fillId="29" borderId="0" applyNumberFormat="0" applyBorder="0" applyAlignment="0" applyProtection="0"/>
    <xf numFmtId="0" fontId="53" fillId="30" borderId="0" applyNumberFormat="0" applyBorder="0" applyAlignment="0" applyProtection="0"/>
    <xf numFmtId="0" fontId="54" fillId="31" borderId="15" applyNumberFormat="0" applyAlignment="0" applyProtection="0"/>
    <xf numFmtId="171" fontId="10" fillId="0" borderId="0"/>
    <xf numFmtId="0" fontId="55" fillId="32" borderId="16"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 fontId="1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8" fontId="15" fillId="0" borderId="0" applyFont="0" applyFill="0" applyBorder="0" applyAlignment="0" applyProtection="0"/>
    <xf numFmtId="0" fontId="16" fillId="0" borderId="1">
      <alignment horizontal="right"/>
      <protection locked="0"/>
    </xf>
    <xf numFmtId="0" fontId="14" fillId="0" borderId="1">
      <alignment horizontal="right"/>
      <protection locked="0"/>
    </xf>
    <xf numFmtId="0" fontId="14" fillId="0" borderId="1">
      <alignment horizontal="right"/>
      <protection locked="0"/>
    </xf>
    <xf numFmtId="0" fontId="56" fillId="0" borderId="0" applyNumberFormat="0" applyFill="0" applyBorder="0" applyAlignment="0" applyProtection="0"/>
    <xf numFmtId="0" fontId="57" fillId="33" borderId="0" applyNumberFormat="0" applyBorder="0" applyAlignment="0" applyProtection="0"/>
    <xf numFmtId="0" fontId="58" fillId="0" borderId="17" applyNumberFormat="0" applyFill="0" applyAlignment="0" applyProtection="0"/>
    <xf numFmtId="0" fontId="59" fillId="0" borderId="18" applyNumberFormat="0" applyFill="0" applyAlignment="0" applyProtection="0"/>
    <xf numFmtId="0" fontId="60" fillId="0" borderId="19" applyNumberFormat="0" applyFill="0" applyAlignment="0" applyProtection="0"/>
    <xf numFmtId="0" fontId="60" fillId="0" borderId="0" applyNumberFormat="0" applyFill="0" applyBorder="0" applyAlignment="0" applyProtection="0"/>
    <xf numFmtId="0" fontId="9" fillId="0" borderId="2">
      <protection locked="0"/>
    </xf>
    <xf numFmtId="0" fontId="13" fillId="0" borderId="2" applyBorder="0">
      <protection locked="0"/>
    </xf>
    <xf numFmtId="0" fontId="8" fillId="0" borderId="0">
      <protection locked="0"/>
    </xf>
    <xf numFmtId="0" fontId="12" fillId="0" borderId="0">
      <protection locked="0"/>
    </xf>
    <xf numFmtId="15" fontId="10" fillId="0" borderId="1" applyNumberFormat="0">
      <protection locked="0"/>
    </xf>
    <xf numFmtId="0" fontId="17"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62" fillId="34" borderId="15" applyNumberFormat="0" applyAlignment="0" applyProtection="0"/>
    <xf numFmtId="0" fontId="63" fillId="0" borderId="20" applyNumberFormat="0" applyFill="0" applyAlignment="0" applyProtection="0"/>
    <xf numFmtId="0" fontId="64" fillId="35" borderId="0" applyNumberFormat="0" applyBorder="0" applyAlignment="0" applyProtection="0"/>
    <xf numFmtId="164" fontId="32" fillId="0" borderId="0">
      <protection locked="0"/>
    </xf>
    <xf numFmtId="164" fontId="11" fillId="0" borderId="0">
      <protection locked="0"/>
    </xf>
    <xf numFmtId="0" fontId="7" fillId="0" borderId="0"/>
    <xf numFmtId="164" fontId="11" fillId="0" borderId="0">
      <protection locked="0"/>
    </xf>
    <xf numFmtId="0" fontId="51" fillId="0" borderId="0"/>
    <xf numFmtId="0" fontId="51" fillId="0" borderId="0"/>
    <xf numFmtId="0" fontId="7" fillId="0" borderId="0"/>
    <xf numFmtId="0" fontId="2" fillId="0" borderId="0"/>
    <xf numFmtId="0" fontId="2" fillId="0" borderId="0"/>
    <xf numFmtId="0" fontId="6" fillId="0" borderId="0"/>
    <xf numFmtId="0" fontId="2" fillId="0" borderId="0"/>
    <xf numFmtId="0" fontId="2" fillId="0" borderId="0"/>
    <xf numFmtId="166" fontId="11" fillId="0" borderId="0">
      <protection locked="0"/>
    </xf>
    <xf numFmtId="166" fontId="38" fillId="0" borderId="0">
      <protection locked="0"/>
    </xf>
    <xf numFmtId="166" fontId="11" fillId="0" borderId="0">
      <protection locked="0"/>
    </xf>
    <xf numFmtId="0" fontId="10" fillId="0" borderId="0"/>
    <xf numFmtId="0" fontId="10" fillId="0" borderId="0"/>
    <xf numFmtId="0" fontId="7" fillId="0" borderId="0"/>
    <xf numFmtId="0" fontId="7" fillId="0" borderId="0"/>
    <xf numFmtId="0" fontId="7" fillId="0" borderId="0"/>
    <xf numFmtId="0" fontId="7" fillId="0" borderId="0"/>
    <xf numFmtId="0" fontId="2" fillId="0" borderId="0"/>
    <xf numFmtId="0" fontId="39" fillId="36" borderId="21" applyNumberFormat="0" applyFont="0" applyAlignment="0" applyProtection="0"/>
    <xf numFmtId="165" fontId="11" fillId="0" borderId="0">
      <protection locked="0"/>
    </xf>
    <xf numFmtId="166" fontId="11" fillId="0" borderId="0">
      <protection locked="0"/>
    </xf>
    <xf numFmtId="165" fontId="11" fillId="0" borderId="3">
      <protection locked="0"/>
    </xf>
    <xf numFmtId="166" fontId="11" fillId="0" borderId="4">
      <protection locked="0"/>
    </xf>
    <xf numFmtId="169" fontId="11" fillId="0" borderId="0"/>
    <xf numFmtId="169" fontId="11" fillId="0" borderId="3"/>
    <xf numFmtId="169" fontId="11" fillId="0" borderId="4"/>
    <xf numFmtId="0" fontId="65" fillId="31" borderId="22" applyNumberFormat="0" applyAlignment="0" applyProtection="0"/>
    <xf numFmtId="9" fontId="2" fillId="0" borderId="0" applyFont="0" applyFill="0" applyBorder="0" applyAlignment="0" applyProtection="0"/>
    <xf numFmtId="0" fontId="66" fillId="0" borderId="0" applyNumberFormat="0" applyFill="0" applyBorder="0" applyAlignment="0" applyProtection="0"/>
    <xf numFmtId="0" fontId="67" fillId="0" borderId="23" applyNumberFormat="0" applyFill="0" applyAlignment="0" applyProtection="0"/>
    <xf numFmtId="0" fontId="68" fillId="0" borderId="0" applyNumberFormat="0" applyFill="0" applyBorder="0" applyAlignment="0" applyProtection="0"/>
    <xf numFmtId="0" fontId="1" fillId="0" borderId="0"/>
    <xf numFmtId="0" fontId="70" fillId="0" borderId="0" applyNumberFormat="0" applyFill="0" applyBorder="0" applyAlignment="0" applyProtection="0"/>
    <xf numFmtId="0" fontId="7" fillId="0" borderId="0"/>
    <xf numFmtId="0" fontId="7" fillId="0" borderId="0"/>
    <xf numFmtId="0" fontId="7" fillId="0" borderId="0"/>
    <xf numFmtId="0" fontId="7" fillId="0" borderId="0"/>
    <xf numFmtId="0" fontId="7" fillId="0" borderId="0"/>
  </cellStyleXfs>
  <cellXfs count="281">
    <xf numFmtId="0" fontId="0" fillId="0" borderId="0" xfId="0"/>
    <xf numFmtId="0" fontId="5" fillId="0" borderId="0" xfId="0" applyFont="1"/>
    <xf numFmtId="0" fontId="0" fillId="0" borderId="0" xfId="0" applyAlignment="1">
      <alignment horizontal="left"/>
    </xf>
    <xf numFmtId="0" fontId="18" fillId="0" borderId="0" xfId="0" applyFont="1" applyAlignment="1" applyProtection="1">
      <alignment horizontal="center"/>
      <protection hidden="1"/>
    </xf>
    <xf numFmtId="0" fontId="18" fillId="0" borderId="0" xfId="0" applyFont="1" applyProtection="1">
      <protection hidden="1"/>
    </xf>
    <xf numFmtId="49" fontId="18" fillId="0" borderId="0" xfId="0" applyNumberFormat="1" applyFont="1" applyAlignment="1" applyProtection="1">
      <alignment horizontal="center"/>
      <protection hidden="1"/>
    </xf>
    <xf numFmtId="0" fontId="28" fillId="0" borderId="0" xfId="78" applyFont="1" applyAlignment="1" applyProtection="1">
      <alignment vertical="top"/>
      <protection hidden="1"/>
    </xf>
    <xf numFmtId="0" fontId="19" fillId="0" borderId="0" xfId="0" applyFont="1" applyProtection="1">
      <protection hidden="1"/>
    </xf>
    <xf numFmtId="15" fontId="18" fillId="0" borderId="0" xfId="0" applyNumberFormat="1" applyFont="1" applyAlignment="1" applyProtection="1">
      <alignment horizontal="center"/>
      <protection hidden="1"/>
    </xf>
    <xf numFmtId="0" fontId="18" fillId="0" borderId="5" xfId="0" applyFont="1" applyBorder="1" applyAlignment="1" applyProtection="1">
      <alignment horizontal="center"/>
      <protection hidden="1"/>
    </xf>
    <xf numFmtId="0" fontId="29" fillId="0" borderId="0" xfId="0" applyFont="1" applyAlignment="1" applyProtection="1">
      <alignment horizontal="left" wrapText="1"/>
      <protection hidden="1"/>
    </xf>
    <xf numFmtId="0" fontId="29" fillId="0" borderId="0" xfId="0" applyFont="1" applyAlignment="1" applyProtection="1">
      <alignment wrapText="1"/>
      <protection hidden="1"/>
    </xf>
    <xf numFmtId="0" fontId="5" fillId="0" borderId="0" xfId="76" applyFont="1" applyProtection="1">
      <protection hidden="1"/>
    </xf>
    <xf numFmtId="0" fontId="30" fillId="0" borderId="0" xfId="0" applyFont="1" applyProtection="1">
      <protection hidden="1"/>
    </xf>
    <xf numFmtId="0" fontId="9" fillId="0" borderId="0" xfId="0" applyFont="1" applyProtection="1">
      <protection hidden="1"/>
    </xf>
    <xf numFmtId="0" fontId="25" fillId="0" borderId="0" xfId="0" applyFont="1" applyProtection="1">
      <protection hidden="1"/>
    </xf>
    <xf numFmtId="0" fontId="40" fillId="0" borderId="0" xfId="0" applyFont="1" applyAlignment="1">
      <alignment horizontal="left"/>
    </xf>
    <xf numFmtId="0" fontId="34" fillId="0" borderId="0" xfId="0" applyFont="1" applyProtection="1">
      <protection hidden="1"/>
    </xf>
    <xf numFmtId="0" fontId="8" fillId="0" borderId="0" xfId="0" applyFont="1" applyAlignment="1" applyProtection="1">
      <alignment horizontal="center"/>
      <protection hidden="1"/>
    </xf>
    <xf numFmtId="0" fontId="8" fillId="2" borderId="0" xfId="0" applyFont="1" applyFill="1" applyAlignment="1" applyProtection="1">
      <alignment horizontal="center"/>
      <protection hidden="1"/>
    </xf>
    <xf numFmtId="0" fontId="20" fillId="2" borderId="0" xfId="0" applyFont="1" applyFill="1" applyAlignment="1" applyProtection="1">
      <alignment horizontal="center" wrapText="1"/>
      <protection hidden="1"/>
    </xf>
    <xf numFmtId="0" fontId="20" fillId="2" borderId="0" xfId="0" applyFont="1" applyFill="1" applyAlignment="1" applyProtection="1">
      <alignment horizontal="center"/>
      <protection hidden="1"/>
    </xf>
    <xf numFmtId="0" fontId="20" fillId="0" borderId="0" xfId="0" applyFont="1" applyAlignment="1" applyProtection="1">
      <alignment horizontal="center" wrapText="1"/>
      <protection hidden="1"/>
    </xf>
    <xf numFmtId="0" fontId="8" fillId="0" borderId="0" xfId="0" applyFont="1" applyProtection="1">
      <protection hidden="1"/>
    </xf>
    <xf numFmtId="0" fontId="20" fillId="0" borderId="0" xfId="0" applyFont="1" applyAlignment="1" applyProtection="1">
      <alignment wrapText="1"/>
      <protection hidden="1"/>
    </xf>
    <xf numFmtId="0" fontId="43" fillId="0" borderId="0" xfId="0" applyFont="1" applyProtection="1">
      <protection locked="0"/>
    </xf>
    <xf numFmtId="0" fontId="43" fillId="0" borderId="0" xfId="0" applyFont="1"/>
    <xf numFmtId="0" fontId="44" fillId="0" borderId="0" xfId="0" applyFont="1"/>
    <xf numFmtId="0" fontId="42" fillId="0" borderId="0" xfId="0" applyFont="1" applyProtection="1">
      <protection hidden="1"/>
    </xf>
    <xf numFmtId="0" fontId="47" fillId="0" borderId="0" xfId="0" applyFont="1"/>
    <xf numFmtId="0" fontId="43" fillId="0" borderId="0" xfId="82" applyFont="1" applyProtection="1">
      <protection locked="0"/>
    </xf>
    <xf numFmtId="170" fontId="43" fillId="0" borderId="0" xfId="0" applyNumberFormat="1" applyFont="1"/>
    <xf numFmtId="49" fontId="43" fillId="0" borderId="0" xfId="0" applyNumberFormat="1" applyFont="1"/>
    <xf numFmtId="49" fontId="43" fillId="0" borderId="0" xfId="0" applyNumberFormat="1" applyFont="1" applyProtection="1">
      <protection locked="0"/>
    </xf>
    <xf numFmtId="0" fontId="9" fillId="0" borderId="0" xfId="0" applyFont="1" applyAlignment="1" applyProtection="1">
      <alignment horizontal="left"/>
      <protection hidden="1"/>
    </xf>
    <xf numFmtId="0" fontId="29" fillId="0" borderId="0" xfId="0" applyFont="1" applyProtection="1">
      <protection hidden="1"/>
    </xf>
    <xf numFmtId="0" fontId="48" fillId="0" borderId="0" xfId="0" applyFont="1" applyAlignment="1">
      <alignment horizontal="center"/>
    </xf>
    <xf numFmtId="0" fontId="49" fillId="0" borderId="0" xfId="0" applyFont="1" applyAlignment="1">
      <alignment horizontal="center"/>
    </xf>
    <xf numFmtId="0" fontId="26" fillId="2" borderId="0" xfId="53" applyFont="1" applyFill="1" applyAlignment="1" applyProtection="1">
      <alignment horizontal="center"/>
      <protection hidden="1"/>
    </xf>
    <xf numFmtId="0" fontId="20" fillId="4" borderId="0" xfId="0" applyFont="1" applyFill="1" applyProtection="1">
      <protection hidden="1"/>
    </xf>
    <xf numFmtId="0" fontId="9" fillId="4" borderId="0" xfId="0" applyFont="1" applyFill="1" applyProtection="1">
      <protection hidden="1"/>
    </xf>
    <xf numFmtId="0" fontId="50" fillId="0" borderId="0" xfId="0" applyFont="1"/>
    <xf numFmtId="0" fontId="40" fillId="0" borderId="1" xfId="0" applyFont="1" applyBorder="1" applyAlignment="1">
      <alignment horizontal="left"/>
    </xf>
    <xf numFmtId="0" fontId="69" fillId="0" borderId="0" xfId="0" applyFont="1"/>
    <xf numFmtId="0" fontId="10" fillId="0" borderId="0" xfId="77"/>
    <xf numFmtId="0" fontId="9" fillId="0" borderId="0" xfId="0" quotePrefix="1" applyFont="1" applyAlignment="1" applyProtection="1">
      <alignment horizontal="center"/>
      <protection hidden="1"/>
    </xf>
    <xf numFmtId="0" fontId="3" fillId="0" borderId="0" xfId="81" applyFont="1" applyAlignment="1">
      <alignment horizontal="center" vertical="center"/>
    </xf>
    <xf numFmtId="0" fontId="1" fillId="0" borderId="0" xfId="96"/>
    <xf numFmtId="0" fontId="21" fillId="0" borderId="0" xfId="98" applyFont="1"/>
    <xf numFmtId="0" fontId="7" fillId="0" borderId="0" xfId="98"/>
    <xf numFmtId="0" fontId="2" fillId="0" borderId="0" xfId="98" applyFont="1"/>
    <xf numFmtId="0" fontId="2" fillId="0" borderId="2" xfId="98" applyFont="1" applyBorder="1"/>
    <xf numFmtId="0" fontId="2" fillId="0" borderId="2" xfId="98" applyFont="1" applyBorder="1" applyAlignment="1">
      <alignment horizontal="right"/>
    </xf>
    <xf numFmtId="0" fontId="2" fillId="0" borderId="0" xfId="98" applyFont="1" applyAlignment="1">
      <alignment horizontal="right"/>
    </xf>
    <xf numFmtId="0" fontId="22" fillId="0" borderId="0" xfId="98" applyFont="1" applyAlignment="1">
      <alignment horizontal="center"/>
    </xf>
    <xf numFmtId="0" fontId="2" fillId="0" borderId="0" xfId="78" applyFont="1" applyProtection="1">
      <protection hidden="1"/>
    </xf>
    <xf numFmtId="0" fontId="2" fillId="0" borderId="0" xfId="79" applyFont="1" applyProtection="1">
      <protection hidden="1"/>
    </xf>
    <xf numFmtId="0" fontId="7" fillId="0" borderId="0" xfId="98" applyProtection="1">
      <protection hidden="1"/>
    </xf>
    <xf numFmtId="0" fontId="7" fillId="0" borderId="0" xfId="98" applyAlignment="1" applyProtection="1">
      <alignment vertical="center"/>
      <protection hidden="1"/>
    </xf>
    <xf numFmtId="0" fontId="7" fillId="0" borderId="0" xfId="98" applyAlignment="1">
      <alignment vertical="center"/>
    </xf>
    <xf numFmtId="0" fontId="22" fillId="0" borderId="0" xfId="98" applyFont="1"/>
    <xf numFmtId="0" fontId="7" fillId="0" borderId="1" xfId="98" applyBorder="1" applyProtection="1">
      <protection locked="0"/>
    </xf>
    <xf numFmtId="0" fontId="7" fillId="0" borderId="4" xfId="98" applyBorder="1" applyProtection="1">
      <protection locked="0"/>
    </xf>
    <xf numFmtId="0" fontId="23" fillId="0" borderId="0" xfId="98" applyFont="1"/>
    <xf numFmtId="0" fontId="23" fillId="0" borderId="0" xfId="98" applyFont="1" applyAlignment="1">
      <alignment horizontal="center"/>
    </xf>
    <xf numFmtId="0" fontId="5" fillId="0" borderId="0" xfId="100" applyFont="1"/>
    <xf numFmtId="0" fontId="3" fillId="0" borderId="0" xfId="100" applyFont="1" applyAlignment="1">
      <alignment horizontal="centerContinuous"/>
    </xf>
    <xf numFmtId="0" fontId="4" fillId="0" borderId="0" xfId="100" applyFont="1" applyAlignment="1">
      <alignment horizontal="centerContinuous"/>
    </xf>
    <xf numFmtId="0" fontId="2" fillId="0" borderId="0" xfId="100" applyFont="1" applyAlignment="1">
      <alignment horizontal="centerContinuous"/>
    </xf>
    <xf numFmtId="0" fontId="2" fillId="0" borderId="0" xfId="100" applyFont="1"/>
    <xf numFmtId="0" fontId="2" fillId="0" borderId="0" xfId="100" applyFont="1" applyAlignment="1">
      <alignment horizontal="left"/>
    </xf>
    <xf numFmtId="0" fontId="2" fillId="0" borderId="0" xfId="100" applyFont="1" applyAlignment="1">
      <alignment horizontal="right"/>
    </xf>
    <xf numFmtId="0" fontId="2" fillId="0" borderId="2" xfId="100" applyFont="1" applyBorder="1"/>
    <xf numFmtId="0" fontId="4" fillId="0" borderId="0" xfId="100" applyFont="1" applyAlignment="1">
      <alignment horizontal="center"/>
    </xf>
    <xf numFmtId="0" fontId="4" fillId="0" borderId="2" xfId="100" applyFont="1" applyBorder="1" applyAlignment="1">
      <alignment horizontal="center"/>
    </xf>
    <xf numFmtId="0" fontId="2" fillId="0" borderId="1" xfId="100" applyFont="1" applyBorder="1" applyProtection="1">
      <protection locked="0"/>
    </xf>
    <xf numFmtId="0" fontId="2" fillId="0" borderId="0" xfId="100" applyFont="1" applyAlignment="1">
      <alignment horizontal="center"/>
    </xf>
    <xf numFmtId="168" fontId="2" fillId="0" borderId="1" xfId="100" applyNumberFormat="1" applyFont="1" applyBorder="1" applyProtection="1">
      <protection locked="0"/>
    </xf>
    <xf numFmtId="0" fontId="7" fillId="0" borderId="0" xfId="100"/>
    <xf numFmtId="0" fontId="7" fillId="0" borderId="0" xfId="100" applyAlignment="1">
      <alignment horizontal="center"/>
    </xf>
    <xf numFmtId="0" fontId="21" fillId="0" borderId="0" xfId="100" applyFont="1" applyProtection="1">
      <protection hidden="1"/>
    </xf>
    <xf numFmtId="0" fontId="21" fillId="0" borderId="0" xfId="100" applyFont="1"/>
    <xf numFmtId="0" fontId="23" fillId="0" borderId="0" xfId="100" applyFont="1"/>
    <xf numFmtId="0" fontId="2" fillId="0" borderId="0" xfId="101" applyFont="1" applyAlignment="1" applyProtection="1">
      <alignment shrinkToFit="1"/>
      <protection locked="0"/>
    </xf>
    <xf numFmtId="0" fontId="4" fillId="0" borderId="2" xfId="98" applyFont="1" applyBorder="1" applyAlignment="1">
      <alignment horizontal="center"/>
    </xf>
    <xf numFmtId="0" fontId="27" fillId="0" borderId="5" xfId="53" applyFont="1" applyBorder="1" applyAlignment="1" applyProtection="1">
      <alignment horizontal="center"/>
    </xf>
    <xf numFmtId="0" fontId="2" fillId="0" borderId="0" xfId="99" applyFont="1" applyAlignment="1" applyProtection="1">
      <alignment shrinkToFit="1"/>
      <protection locked="0"/>
    </xf>
    <xf numFmtId="0" fontId="27" fillId="0" borderId="0" xfId="53" applyFont="1" applyAlignment="1" applyProtection="1">
      <alignment horizontal="center"/>
    </xf>
    <xf numFmtId="0" fontId="43" fillId="0" borderId="0" xfId="82" applyFont="1" applyAlignment="1" applyProtection="1">
      <alignment horizontal="center"/>
      <protection locked="0"/>
    </xf>
    <xf numFmtId="0" fontId="45" fillId="0" borderId="0" xfId="82" applyFont="1" applyAlignment="1">
      <alignment horizontal="center"/>
    </xf>
    <xf numFmtId="0" fontId="27" fillId="0" borderId="0" xfId="53" applyFont="1" applyAlignment="1" applyProtection="1"/>
    <xf numFmtId="0" fontId="46" fillId="0" borderId="0" xfId="53" applyFont="1" applyAlignment="1" applyProtection="1">
      <alignment horizontal="center"/>
    </xf>
    <xf numFmtId="0" fontId="43" fillId="0" borderId="0" xfId="82" applyFont="1" applyAlignment="1">
      <alignment horizontal="center"/>
    </xf>
    <xf numFmtId="0" fontId="2" fillId="0" borderId="0" xfId="98" applyFont="1" applyAlignment="1">
      <alignment horizontal="left"/>
    </xf>
    <xf numFmtId="0" fontId="2" fillId="0" borderId="1" xfId="101" applyFont="1" applyBorder="1" applyAlignment="1">
      <alignment horizontal="left" shrinkToFit="1"/>
    </xf>
    <xf numFmtId="0" fontId="4" fillId="0" borderId="24" xfId="0" applyFont="1" applyBorder="1"/>
    <xf numFmtId="0" fontId="2" fillId="0" borderId="27" xfId="0" applyFont="1" applyBorder="1"/>
    <xf numFmtId="0" fontId="4" fillId="0" borderId="27" xfId="0" applyFont="1" applyBorder="1"/>
    <xf numFmtId="0" fontId="72" fillId="0" borderId="0" xfId="96" applyFont="1"/>
    <xf numFmtId="0" fontId="73" fillId="0" borderId="0" xfId="96" applyFont="1"/>
    <xf numFmtId="14" fontId="73" fillId="0" borderId="0" xfId="96" applyNumberFormat="1" applyFont="1"/>
    <xf numFmtId="0" fontId="73" fillId="0" borderId="0" xfId="96" applyFont="1" applyAlignment="1">
      <alignment horizontal="left" wrapText="1"/>
    </xf>
    <xf numFmtId="0" fontId="73" fillId="0" borderId="0" xfId="96" applyFont="1" applyAlignment="1">
      <alignment horizontal="left" vertical="top" indent="1"/>
    </xf>
    <xf numFmtId="0" fontId="73" fillId="0" borderId="0" xfId="96" applyFont="1" applyAlignment="1">
      <alignment vertical="center" wrapText="1"/>
    </xf>
    <xf numFmtId="0" fontId="73" fillId="0" borderId="0" xfId="96" applyFont="1" applyAlignment="1">
      <alignment horizontal="left" vertical="center" wrapText="1"/>
    </xf>
    <xf numFmtId="0" fontId="73" fillId="0" borderId="0" xfId="96" applyFont="1" applyAlignment="1">
      <alignment vertical="center"/>
    </xf>
    <xf numFmtId="0" fontId="72" fillId="0" borderId="0" xfId="96" applyFont="1" applyAlignment="1">
      <alignment vertical="center"/>
    </xf>
    <xf numFmtId="0" fontId="73" fillId="0" borderId="0" xfId="96" applyFont="1" applyAlignment="1">
      <alignment horizontal="left" vertical="center" indent="5"/>
    </xf>
    <xf numFmtId="0" fontId="73" fillId="0" borderId="0" xfId="96" quotePrefix="1" applyFont="1" applyAlignment="1">
      <alignment horizontal="right"/>
    </xf>
    <xf numFmtId="0" fontId="7" fillId="0" borderId="1" xfId="98" applyBorder="1"/>
    <xf numFmtId="0" fontId="2" fillId="0" borderId="0" xfId="98" applyFont="1" applyAlignment="1">
      <alignment horizontal="left" shrinkToFit="1"/>
    </xf>
    <xf numFmtId="0" fontId="2" fillId="0" borderId="0" xfId="98" applyFont="1" applyAlignment="1" applyProtection="1">
      <alignment horizontal="center" shrinkToFit="1"/>
      <protection locked="0"/>
    </xf>
    <xf numFmtId="0" fontId="22" fillId="0" borderId="0" xfId="98" applyFont="1" applyAlignment="1">
      <alignment horizontal="center" vertical="center"/>
    </xf>
    <xf numFmtId="168" fontId="7" fillId="0" borderId="0" xfId="98" applyNumberFormat="1" applyAlignment="1">
      <alignment vertical="center"/>
    </xf>
    <xf numFmtId="0" fontId="7" fillId="0" borderId="4" xfId="98" applyBorder="1"/>
    <xf numFmtId="0" fontId="4" fillId="0" borderId="0" xfId="98" applyFont="1" applyAlignment="1">
      <alignment horizontal="center"/>
    </xf>
    <xf numFmtId="0" fontId="24" fillId="0" borderId="0" xfId="80" applyFont="1" applyAlignment="1">
      <alignment horizontal="right"/>
    </xf>
    <xf numFmtId="0" fontId="3" fillId="0" borderId="0" xfId="98" applyFont="1" applyAlignment="1">
      <alignment horizontal="centerContinuous"/>
    </xf>
    <xf numFmtId="0" fontId="5" fillId="0" borderId="0" xfId="98" applyFont="1" applyAlignment="1">
      <alignment horizontal="centerContinuous"/>
    </xf>
    <xf numFmtId="49" fontId="2" fillId="0" borderId="1" xfId="98" quotePrefix="1" applyNumberFormat="1" applyFont="1" applyBorder="1" applyAlignment="1" applyProtection="1">
      <alignment horizontal="center"/>
      <protection locked="0"/>
    </xf>
    <xf numFmtId="0" fontId="2" fillId="0" borderId="0" xfId="98" applyFont="1" applyAlignment="1">
      <alignment horizontal="center"/>
    </xf>
    <xf numFmtId="0" fontId="2" fillId="0" borderId="1" xfId="98" applyFont="1" applyBorder="1" applyAlignment="1" applyProtection="1">
      <alignment horizontal="center"/>
      <protection locked="0"/>
    </xf>
    <xf numFmtId="168" fontId="2" fillId="0" borderId="1" xfId="98" applyNumberFormat="1" applyFont="1" applyBorder="1" applyProtection="1">
      <protection locked="0"/>
    </xf>
    <xf numFmtId="49" fontId="2" fillId="0" borderId="1" xfId="98" applyNumberFormat="1" applyFont="1" applyBorder="1" applyAlignment="1" applyProtection="1">
      <alignment horizontal="center"/>
      <protection locked="0"/>
    </xf>
    <xf numFmtId="0" fontId="2" fillId="0" borderId="0" xfId="98" applyFont="1" applyAlignment="1" applyProtection="1">
      <alignment horizontal="center"/>
      <protection locked="0"/>
    </xf>
    <xf numFmtId="0" fontId="5" fillId="0" borderId="0" xfId="98" applyFont="1"/>
    <xf numFmtId="0" fontId="4" fillId="0" borderId="0" xfId="98" applyFont="1"/>
    <xf numFmtId="168" fontId="2" fillId="0" borderId="0" xfId="98" applyNumberFormat="1" applyFont="1" applyProtection="1">
      <protection locked="0"/>
    </xf>
    <xf numFmtId="168" fontId="2" fillId="0" borderId="0" xfId="98" applyNumberFormat="1" applyFont="1"/>
    <xf numFmtId="0" fontId="2" fillId="0" borderId="0" xfId="98" applyFont="1" applyProtection="1">
      <protection hidden="1"/>
    </xf>
    <xf numFmtId="0" fontId="2" fillId="0" borderId="0" xfId="98" applyFont="1" applyAlignment="1" applyProtection="1">
      <alignment vertical="center"/>
      <protection hidden="1"/>
    </xf>
    <xf numFmtId="0" fontId="76" fillId="0" borderId="0" xfId="0" applyFont="1"/>
    <xf numFmtId="0" fontId="75" fillId="0" borderId="0" xfId="0" applyFont="1"/>
    <xf numFmtId="0" fontId="77" fillId="0" borderId="0" xfId="0" applyFont="1"/>
    <xf numFmtId="0" fontId="78" fillId="0" borderId="0" xfId="0" applyFont="1"/>
    <xf numFmtId="0" fontId="75" fillId="0" borderId="0" xfId="0" applyFont="1" applyProtection="1">
      <protection locked="0"/>
    </xf>
    <xf numFmtId="0" fontId="79" fillId="0" borderId="0" xfId="0" applyFont="1"/>
    <xf numFmtId="0" fontId="35" fillId="0" borderId="0" xfId="0" applyFont="1"/>
    <xf numFmtId="0" fontId="81" fillId="0" borderId="0" xfId="0" applyFont="1"/>
    <xf numFmtId="0" fontId="75" fillId="0" borderId="0" xfId="0" applyFont="1" applyAlignment="1">
      <alignment horizontal="center"/>
    </xf>
    <xf numFmtId="0" fontId="80" fillId="0" borderId="0" xfId="0" applyFont="1" applyAlignment="1">
      <alignment horizontal="center"/>
    </xf>
    <xf numFmtId="0" fontId="80" fillId="0" borderId="0" xfId="0" applyFont="1" applyAlignment="1" applyProtection="1">
      <alignment horizontal="center"/>
      <protection hidden="1"/>
    </xf>
    <xf numFmtId="0" fontId="81" fillId="0" borderId="0" xfId="0" applyFont="1" applyProtection="1">
      <protection hidden="1"/>
    </xf>
    <xf numFmtId="0" fontId="75" fillId="0" borderId="0" xfId="0" applyFont="1" applyProtection="1">
      <protection hidden="1"/>
    </xf>
    <xf numFmtId="0" fontId="35" fillId="0" borderId="6" xfId="0" applyFont="1" applyBorder="1"/>
    <xf numFmtId="0" fontId="75" fillId="0" borderId="4" xfId="0" applyFont="1" applyBorder="1"/>
    <xf numFmtId="167" fontId="80" fillId="0" borderId="0" xfId="0" applyNumberFormat="1" applyFont="1" applyAlignment="1" applyProtection="1">
      <alignment horizontal="center"/>
      <protection hidden="1"/>
    </xf>
    <xf numFmtId="0" fontId="82" fillId="0" borderId="0" xfId="0" applyFont="1" applyProtection="1">
      <protection hidden="1"/>
    </xf>
    <xf numFmtId="167" fontId="75" fillId="0" borderId="0" xfId="0" applyNumberFormat="1" applyFont="1"/>
    <xf numFmtId="0" fontId="84" fillId="0" borderId="5" xfId="0" applyFont="1" applyBorder="1" applyAlignment="1">
      <alignment horizontal="center"/>
    </xf>
    <xf numFmtId="0" fontId="84" fillId="0" borderId="6" xfId="0" applyFont="1" applyBorder="1" applyAlignment="1">
      <alignment horizontal="center" wrapText="1"/>
    </xf>
    <xf numFmtId="0" fontId="24" fillId="0" borderId="6" xfId="0" applyFont="1" applyBorder="1" applyAlignment="1">
      <alignment horizontal="center" wrapText="1"/>
    </xf>
    <xf numFmtId="0" fontId="24" fillId="0" borderId="5" xfId="0" applyFont="1" applyBorder="1" applyAlignment="1">
      <alignment horizontal="center"/>
    </xf>
    <xf numFmtId="0" fontId="75" fillId="0" borderId="5" xfId="82" applyFont="1" applyBorder="1" applyAlignment="1" applyProtection="1">
      <alignment horizontal="center"/>
      <protection locked="0"/>
    </xf>
    <xf numFmtId="0" fontId="75" fillId="3" borderId="6" xfId="82" applyFont="1" applyFill="1" applyBorder="1" applyAlignment="1">
      <alignment horizontal="center"/>
    </xf>
    <xf numFmtId="0" fontId="81" fillId="0" borderId="6" xfId="82" applyFont="1" applyBorder="1" applyAlignment="1">
      <alignment horizontal="center"/>
    </xf>
    <xf numFmtId="0" fontId="80" fillId="0" borderId="5" xfId="53" applyFont="1" applyBorder="1" applyAlignment="1" applyProtection="1">
      <alignment horizontal="center"/>
    </xf>
    <xf numFmtId="0" fontId="17" fillId="0" borderId="0" xfId="53" applyAlignment="1" applyProtection="1"/>
    <xf numFmtId="0" fontId="17" fillId="0" borderId="0" xfId="53" applyAlignment="1" applyProtection="1">
      <protection hidden="1"/>
    </xf>
    <xf numFmtId="0" fontId="2" fillId="0" borderId="0" xfId="0" applyFont="1"/>
    <xf numFmtId="49" fontId="9" fillId="0" borderId="0" xfId="0" applyNumberFormat="1" applyFont="1" applyAlignment="1" applyProtection="1">
      <alignment horizontal="center"/>
      <protection hidden="1"/>
    </xf>
    <xf numFmtId="0" fontId="2" fillId="0" borderId="0" xfId="0" applyFont="1" applyAlignment="1">
      <alignment horizontal="center"/>
    </xf>
    <xf numFmtId="0" fontId="3" fillId="3" borderId="0" xfId="0" applyFont="1" applyFill="1" applyAlignment="1">
      <alignment horizontal="center"/>
    </xf>
    <xf numFmtId="49" fontId="85" fillId="0" borderId="0" xfId="0" applyNumberFormat="1" applyFont="1"/>
    <xf numFmtId="49" fontId="35" fillId="0" borderId="0" xfId="0" applyNumberFormat="1" applyFont="1"/>
    <xf numFmtId="0" fontId="35" fillId="0" borderId="0" xfId="0" applyFont="1" applyAlignment="1">
      <alignment horizontal="center"/>
    </xf>
    <xf numFmtId="0" fontId="85" fillId="0" borderId="0" xfId="0" applyFont="1"/>
    <xf numFmtId="0" fontId="86" fillId="0" borderId="0" xfId="0" applyFont="1"/>
    <xf numFmtId="0" fontId="35" fillId="0" borderId="0" xfId="82" applyFont="1"/>
    <xf numFmtId="0" fontId="3" fillId="3" borderId="5" xfId="0" applyFont="1" applyFill="1" applyBorder="1" applyAlignment="1">
      <alignment horizontal="left"/>
    </xf>
    <xf numFmtId="0" fontId="2" fillId="0" borderId="28" xfId="0" applyFont="1" applyBorder="1"/>
    <xf numFmtId="0" fontId="2" fillId="0" borderId="1" xfId="0" applyFont="1" applyBorder="1"/>
    <xf numFmtId="0" fontId="2" fillId="0" borderId="25" xfId="0" applyFont="1" applyBorder="1"/>
    <xf numFmtId="0" fontId="35" fillId="0" borderId="26" xfId="0" applyFont="1" applyBorder="1" applyAlignment="1">
      <alignment horizontal="center"/>
    </xf>
    <xf numFmtId="0" fontId="2" fillId="0" borderId="26" xfId="0" applyFont="1" applyBorder="1"/>
    <xf numFmtId="0" fontId="2" fillId="0" borderId="29" xfId="0" applyFont="1" applyBorder="1"/>
    <xf numFmtId="0" fontId="4" fillId="0" borderId="9" xfId="100" applyFont="1" applyBorder="1" applyAlignment="1">
      <alignment horizontal="center"/>
    </xf>
    <xf numFmtId="0" fontId="2" fillId="0" borderId="10" xfId="100" applyFont="1" applyBorder="1"/>
    <xf numFmtId="0" fontId="4" fillId="0" borderId="10" xfId="100" applyFont="1" applyBorder="1" applyAlignment="1">
      <alignment horizontal="center"/>
    </xf>
    <xf numFmtId="0" fontId="4" fillId="0" borderId="11" xfId="100" applyFont="1" applyBorder="1" applyAlignment="1">
      <alignment horizontal="center"/>
    </xf>
    <xf numFmtId="0" fontId="4" fillId="0" borderId="12" xfId="100" applyFont="1" applyBorder="1" applyAlignment="1">
      <alignment horizontal="center"/>
    </xf>
    <xf numFmtId="0" fontId="2" fillId="0" borderId="33" xfId="100" applyFont="1" applyBorder="1" applyProtection="1">
      <protection locked="0"/>
    </xf>
    <xf numFmtId="0" fontId="2" fillId="0" borderId="34" xfId="100" applyFont="1" applyBorder="1" applyAlignment="1" applyProtection="1">
      <alignment horizontal="center"/>
      <protection locked="0"/>
    </xf>
    <xf numFmtId="0" fontId="7" fillId="0" borderId="11" xfId="100" applyBorder="1"/>
    <xf numFmtId="0" fontId="7" fillId="0" borderId="2" xfId="100" applyBorder="1"/>
    <xf numFmtId="0" fontId="7" fillId="0" borderId="12" xfId="100" applyBorder="1"/>
    <xf numFmtId="0" fontId="21" fillId="0" borderId="11" xfId="100" applyFont="1" applyBorder="1"/>
    <xf numFmtId="0" fontId="21" fillId="0" borderId="2" xfId="100" applyFont="1" applyBorder="1"/>
    <xf numFmtId="0" fontId="2" fillId="37" borderId="33" xfId="100" quotePrefix="1" applyFont="1" applyFill="1" applyBorder="1" applyAlignment="1">
      <alignment horizontal="center"/>
    </xf>
    <xf numFmtId="0" fontId="2" fillId="37" borderId="34" xfId="100" applyFont="1" applyFill="1" applyBorder="1" applyAlignment="1">
      <alignment horizontal="center"/>
    </xf>
    <xf numFmtId="0" fontId="2" fillId="37" borderId="33" xfId="100" applyFont="1" applyFill="1" applyBorder="1"/>
    <xf numFmtId="168" fontId="2" fillId="37" borderId="1" xfId="100" applyNumberFormat="1" applyFont="1" applyFill="1" applyBorder="1"/>
    <xf numFmtId="0" fontId="2" fillId="37" borderId="1" xfId="100" applyFont="1" applyFill="1" applyBorder="1"/>
    <xf numFmtId="49" fontId="2" fillId="0" borderId="33" xfId="98" quotePrefix="1" applyNumberFormat="1" applyFont="1" applyBorder="1" applyAlignment="1" applyProtection="1">
      <alignment horizontal="center"/>
      <protection locked="0"/>
    </xf>
    <xf numFmtId="0" fontId="2" fillId="37" borderId="0" xfId="100" applyFont="1" applyFill="1"/>
    <xf numFmtId="0" fontId="2" fillId="0" borderId="0" xfId="100" applyFont="1" applyProtection="1">
      <protection locked="0"/>
    </xf>
    <xf numFmtId="0" fontId="4" fillId="0" borderId="35" xfId="102" applyFont="1" applyBorder="1" applyAlignment="1">
      <alignment horizontal="centerContinuous"/>
    </xf>
    <xf numFmtId="0" fontId="2" fillId="0" borderId="35" xfId="102" applyFont="1" applyBorder="1" applyAlignment="1">
      <alignment horizontal="centerContinuous"/>
    </xf>
    <xf numFmtId="0" fontId="2" fillId="0" borderId="0" xfId="102" applyFont="1" applyAlignment="1">
      <alignment horizontal="centerContinuous"/>
    </xf>
    <xf numFmtId="0" fontId="4" fillId="0" borderId="0" xfId="102" applyFont="1" applyAlignment="1">
      <alignment horizontal="centerContinuous"/>
    </xf>
    <xf numFmtId="0" fontId="4" fillId="0" borderId="2" xfId="102" applyFont="1" applyBorder="1" applyAlignment="1">
      <alignment horizontal="center"/>
    </xf>
    <xf numFmtId="0" fontId="4" fillId="0" borderId="0" xfId="102" applyFont="1" applyAlignment="1">
      <alignment horizontal="center"/>
    </xf>
    <xf numFmtId="0" fontId="2" fillId="0" borderId="0" xfId="102" applyFont="1"/>
    <xf numFmtId="0" fontId="2" fillId="37" borderId="0" xfId="100" applyFont="1" applyFill="1" applyAlignment="1">
      <alignment horizontal="center"/>
    </xf>
    <xf numFmtId="0" fontId="2" fillId="0" borderId="4" xfId="100" applyFont="1" applyBorder="1" applyProtection="1">
      <protection locked="0"/>
    </xf>
    <xf numFmtId="0" fontId="2" fillId="37" borderId="31" xfId="100" applyFont="1" applyFill="1" applyBorder="1" applyAlignment="1">
      <alignment horizontal="center"/>
    </xf>
    <xf numFmtId="0" fontId="87" fillId="0" borderId="0" xfId="100" applyFont="1"/>
    <xf numFmtId="0" fontId="2" fillId="0" borderId="0" xfId="98" applyFont="1" applyAlignment="1" applyProtection="1">
      <alignment horizontal="left" vertical="top" shrinkToFit="1"/>
      <protection locked="0"/>
    </xf>
    <xf numFmtId="49" fontId="9" fillId="38" borderId="0" xfId="0" applyNumberFormat="1" applyFont="1" applyFill="1" applyAlignment="1" applyProtection="1">
      <alignment horizontal="center"/>
      <protection hidden="1"/>
    </xf>
    <xf numFmtId="0" fontId="9" fillId="38" borderId="0" xfId="0" applyFont="1" applyFill="1" applyProtection="1">
      <protection hidden="1"/>
    </xf>
    <xf numFmtId="0" fontId="9" fillId="38" borderId="0" xfId="0" applyFont="1" applyFill="1" applyAlignment="1" applyProtection="1">
      <alignment horizontal="left"/>
      <protection hidden="1"/>
    </xf>
    <xf numFmtId="0" fontId="29" fillId="38" borderId="0" xfId="0" applyFont="1" applyFill="1" applyProtection="1">
      <protection hidden="1"/>
    </xf>
    <xf numFmtId="0" fontId="25" fillId="38" borderId="0" xfId="0" applyFont="1" applyFill="1" applyProtection="1">
      <protection hidden="1"/>
    </xf>
    <xf numFmtId="0" fontId="9" fillId="38" borderId="0" xfId="0" applyFont="1" applyFill="1" applyAlignment="1" applyProtection="1">
      <alignment horizontal="left" indent="2"/>
      <protection hidden="1"/>
    </xf>
    <xf numFmtId="0" fontId="8" fillId="0" borderId="0" xfId="0" applyFont="1" applyFill="1" applyAlignment="1" applyProtection="1">
      <alignment horizontal="center"/>
      <protection hidden="1"/>
    </xf>
    <xf numFmtId="0" fontId="26" fillId="0" borderId="0" xfId="53" applyFont="1" applyFill="1" applyAlignment="1" applyProtection="1">
      <alignment horizontal="center"/>
      <protection hidden="1"/>
    </xf>
    <xf numFmtId="0" fontId="20" fillId="0" borderId="0" xfId="0" applyFont="1" applyFill="1" applyAlignment="1" applyProtection="1">
      <alignment horizontal="center" wrapText="1"/>
      <protection hidden="1"/>
    </xf>
    <xf numFmtId="0" fontId="20" fillId="0" borderId="0" xfId="0" applyFont="1" applyFill="1" applyAlignment="1" applyProtection="1">
      <alignment horizontal="center"/>
      <protection hidden="1"/>
    </xf>
    <xf numFmtId="0" fontId="9" fillId="0" borderId="0" xfId="0" applyFont="1" applyFill="1" applyAlignment="1" applyProtection="1">
      <alignment horizontal="left"/>
      <protection hidden="1"/>
    </xf>
    <xf numFmtId="0" fontId="4" fillId="0" borderId="0" xfId="102" applyFont="1" applyBorder="1" applyAlignment="1">
      <alignment horizontal="centerContinuous"/>
    </xf>
    <xf numFmtId="0" fontId="2" fillId="0" borderId="0" xfId="102" applyFont="1" applyBorder="1" applyAlignment="1">
      <alignment horizontal="centerContinuous"/>
    </xf>
    <xf numFmtId="0" fontId="9" fillId="0" borderId="0" xfId="0" applyFont="1" applyFill="1" applyAlignment="1" applyProtection="1">
      <alignment wrapText="1"/>
      <protection hidden="1"/>
    </xf>
    <xf numFmtId="0" fontId="9" fillId="0" borderId="0" xfId="0" applyFont="1" applyFill="1" applyProtection="1">
      <protection hidden="1"/>
    </xf>
    <xf numFmtId="0" fontId="2" fillId="0" borderId="27" xfId="0" applyFont="1" applyFill="1" applyBorder="1"/>
    <xf numFmtId="0" fontId="17" fillId="0" borderId="0" xfId="53" applyAlignment="1" applyProtection="1">
      <alignment horizontal="left" vertical="center" indent="1"/>
    </xf>
    <xf numFmtId="0" fontId="3" fillId="0" borderId="0" xfId="0" applyFont="1" applyAlignment="1">
      <alignment horizontal="center"/>
    </xf>
    <xf numFmtId="0" fontId="73" fillId="0" borderId="0" xfId="96" applyFont="1" applyAlignment="1">
      <alignment horizontal="left" vertical="center" wrapText="1"/>
    </xf>
    <xf numFmtId="0" fontId="73" fillId="0" borderId="0" xfId="96" applyFont="1" applyAlignment="1">
      <alignment horizontal="left" vertical="top" wrapText="1"/>
    </xf>
    <xf numFmtId="0" fontId="73" fillId="0" borderId="0" xfId="96" applyFont="1" applyAlignment="1">
      <alignment horizontal="left" wrapText="1"/>
    </xf>
    <xf numFmtId="0" fontId="72" fillId="0" borderId="0" xfId="96" applyFont="1" applyAlignment="1">
      <alignment horizontal="center"/>
    </xf>
    <xf numFmtId="0" fontId="72" fillId="0" borderId="14" xfId="96" applyFont="1" applyBorder="1" applyAlignment="1">
      <alignment horizontal="left" vertical="center" wrapText="1"/>
    </xf>
    <xf numFmtId="0" fontId="74" fillId="0" borderId="7" xfId="96" applyFont="1" applyBorder="1" applyAlignment="1">
      <alignment horizontal="left" vertical="center" wrapText="1"/>
    </xf>
    <xf numFmtId="0" fontId="74" fillId="0" borderId="8" xfId="96" applyFont="1" applyBorder="1" applyAlignment="1">
      <alignment horizontal="left" vertical="center" wrapText="1"/>
    </xf>
    <xf numFmtId="0" fontId="74" fillId="0" borderId="9" xfId="96" applyFont="1" applyBorder="1" applyAlignment="1">
      <alignment horizontal="left" vertical="center" wrapText="1"/>
    </xf>
    <xf numFmtId="0" fontId="74" fillId="0" borderId="0" xfId="96" applyFont="1" applyAlignment="1">
      <alignment horizontal="left" vertical="center" wrapText="1"/>
    </xf>
    <xf numFmtId="0" fontId="74" fillId="0" borderId="10" xfId="96" applyFont="1" applyBorder="1" applyAlignment="1">
      <alignment horizontal="left" vertical="center" wrapText="1"/>
    </xf>
    <xf numFmtId="0" fontId="74" fillId="0" borderId="11" xfId="96" applyFont="1" applyBorder="1" applyAlignment="1">
      <alignment horizontal="left" vertical="center" wrapText="1"/>
    </xf>
    <xf numFmtId="0" fontId="74" fillId="0" borderId="2" xfId="96" applyFont="1" applyBorder="1" applyAlignment="1">
      <alignment horizontal="left" vertical="center" wrapText="1"/>
    </xf>
    <xf numFmtId="0" fontId="74" fillId="0" borderId="12" xfId="96" applyFont="1" applyBorder="1" applyAlignment="1">
      <alignment horizontal="left" vertical="center" wrapText="1"/>
    </xf>
    <xf numFmtId="0" fontId="35" fillId="0" borderId="6" xfId="0" applyFont="1" applyBorder="1"/>
    <xf numFmtId="0" fontId="75" fillId="0" borderId="4" xfId="0" applyFont="1" applyBorder="1"/>
    <xf numFmtId="0" fontId="80" fillId="0" borderId="1" xfId="0" applyFont="1" applyBorder="1" applyAlignment="1" applyProtection="1">
      <alignment horizontal="center"/>
      <protection locked="0"/>
    </xf>
    <xf numFmtId="0" fontId="80" fillId="0" borderId="4" xfId="0" applyFont="1" applyBorder="1" applyAlignment="1">
      <alignment horizontal="center"/>
    </xf>
    <xf numFmtId="0" fontId="80" fillId="0" borderId="13" xfId="0" applyFont="1" applyBorder="1" applyAlignment="1">
      <alignment horizontal="center"/>
    </xf>
    <xf numFmtId="0" fontId="83" fillId="5" borderId="6" xfId="0" applyFont="1" applyFill="1" applyBorder="1" applyAlignment="1">
      <alignment horizontal="center"/>
    </xf>
    <xf numFmtId="0" fontId="83" fillId="5" borderId="4" xfId="0" applyFont="1" applyFill="1" applyBorder="1" applyAlignment="1">
      <alignment horizontal="center"/>
    </xf>
    <xf numFmtId="0" fontId="83" fillId="5" borderId="13" xfId="0" applyFont="1" applyFill="1" applyBorder="1" applyAlignment="1">
      <alignment horizontal="center"/>
    </xf>
    <xf numFmtId="0" fontId="41" fillId="0" borderId="0" xfId="0" applyFont="1" applyAlignment="1">
      <alignment horizontal="left"/>
    </xf>
    <xf numFmtId="0" fontId="2" fillId="0" borderId="0" xfId="0" applyFont="1"/>
    <xf numFmtId="0" fontId="41" fillId="0" borderId="0" xfId="53" applyFont="1" applyAlignment="1" applyProtection="1"/>
    <xf numFmtId="0" fontId="43" fillId="0" borderId="0" xfId="0" applyFont="1" applyAlignment="1">
      <alignment horizontal="right"/>
    </xf>
    <xf numFmtId="0" fontId="24" fillId="0" borderId="5" xfId="0" applyFont="1" applyBorder="1" applyAlignment="1">
      <alignment horizontal="center"/>
    </xf>
    <xf numFmtId="0" fontId="80" fillId="0" borderId="0" xfId="0" applyFont="1" applyAlignment="1">
      <alignment horizontal="center"/>
    </xf>
    <xf numFmtId="0" fontId="17" fillId="0" borderId="4" xfId="53" applyBorder="1" applyAlignment="1">
      <alignment horizontal="center"/>
      <protection locked="0"/>
    </xf>
    <xf numFmtId="0" fontId="80" fillId="0" borderId="4" xfId="0" applyFont="1" applyBorder="1" applyAlignment="1" applyProtection="1">
      <alignment horizontal="center"/>
      <protection locked="0"/>
    </xf>
    <xf numFmtId="0" fontId="80" fillId="0" borderId="13" xfId="0" applyFont="1" applyBorder="1" applyAlignment="1" applyProtection="1">
      <alignment horizontal="center"/>
      <protection locked="0"/>
    </xf>
    <xf numFmtId="0" fontId="27" fillId="0" borderId="6" xfId="53" applyFont="1" applyBorder="1" applyAlignment="1" applyProtection="1"/>
    <xf numFmtId="0" fontId="27" fillId="0" borderId="4" xfId="53" applyFont="1" applyBorder="1" applyAlignment="1" applyProtection="1"/>
    <xf numFmtId="0" fontId="27" fillId="0" borderId="13" xfId="53" applyFont="1" applyBorder="1" applyAlignment="1" applyProtection="1"/>
    <xf numFmtId="0" fontId="4" fillId="0" borderId="30" xfId="100" applyFont="1" applyBorder="1" applyAlignment="1">
      <alignment horizontal="center"/>
    </xf>
    <xf numFmtId="0" fontId="4" fillId="0" borderId="31" xfId="100" applyFont="1" applyBorder="1" applyAlignment="1">
      <alignment horizontal="center"/>
    </xf>
    <xf numFmtId="0" fontId="4" fillId="0" borderId="32" xfId="100" applyFont="1" applyBorder="1" applyAlignment="1">
      <alignment horizontal="center"/>
    </xf>
    <xf numFmtId="0" fontId="2" fillId="0" borderId="4" xfId="100" applyFont="1" applyBorder="1" applyAlignment="1" applyProtection="1">
      <alignment horizontal="left"/>
      <protection locked="0"/>
    </xf>
    <xf numFmtId="0" fontId="3" fillId="0" borderId="0" xfId="81" applyFont="1" applyAlignment="1">
      <alignment horizontal="center" vertical="center"/>
    </xf>
    <xf numFmtId="0" fontId="2" fillId="0" borderId="4" xfId="101" applyFont="1" applyBorder="1" applyAlignment="1">
      <alignment horizontal="left" shrinkToFit="1"/>
    </xf>
    <xf numFmtId="0" fontId="26" fillId="0" borderId="0" xfId="53" applyFont="1" applyAlignment="1" applyProtection="1">
      <alignment horizontal="center"/>
    </xf>
    <xf numFmtId="0" fontId="3" fillId="0" borderId="0" xfId="100" applyFont="1" applyAlignment="1">
      <alignment horizontal="center"/>
    </xf>
    <xf numFmtId="0" fontId="2" fillId="0" borderId="1" xfId="99" applyFont="1" applyBorder="1" applyAlignment="1" applyProtection="1">
      <alignment horizontal="left" vertical="top" shrinkToFit="1"/>
      <protection locked="0"/>
    </xf>
    <xf numFmtId="0" fontId="2" fillId="0" borderId="4" xfId="101" applyFont="1" applyBorder="1" applyAlignment="1" applyProtection="1">
      <alignment horizontal="left" vertical="top" shrinkToFit="1"/>
      <protection locked="0"/>
    </xf>
    <xf numFmtId="0" fontId="3" fillId="0" borderId="0" xfId="98" applyFont="1" applyAlignment="1">
      <alignment horizontal="center"/>
    </xf>
    <xf numFmtId="0" fontId="26" fillId="0" borderId="0" xfId="55" applyFont="1" applyAlignment="1" applyProtection="1">
      <alignment horizontal="center"/>
    </xf>
    <xf numFmtId="0" fontId="4" fillId="0" borderId="2" xfId="98" applyFont="1" applyBorder="1" applyAlignment="1">
      <alignment horizontal="center"/>
    </xf>
    <xf numFmtId="0" fontId="3" fillId="0" borderId="0" xfId="80" applyFont="1" applyAlignment="1">
      <alignment horizontal="center"/>
    </xf>
    <xf numFmtId="0" fontId="22" fillId="0" borderId="0" xfId="98" applyFont="1" applyAlignment="1">
      <alignment horizontal="center" vertical="center"/>
    </xf>
    <xf numFmtId="0" fontId="71" fillId="0" borderId="0" xfId="98" applyFont="1" applyAlignment="1">
      <alignment horizontal="center" vertical="center"/>
    </xf>
    <xf numFmtId="0" fontId="2" fillId="0" borderId="4" xfId="98" applyFont="1" applyBorder="1" applyAlignment="1" applyProtection="1">
      <alignment horizontal="left" vertical="top" shrinkToFit="1"/>
      <protection locked="0"/>
    </xf>
    <xf numFmtId="0" fontId="2" fillId="0" borderId="1" xfId="98" applyFont="1" applyBorder="1" applyAlignment="1">
      <alignment horizontal="left" shrinkToFit="1"/>
    </xf>
    <xf numFmtId="0" fontId="2" fillId="0" borderId="4" xfId="98" applyFont="1" applyBorder="1" applyAlignment="1">
      <alignment shrinkToFit="1"/>
    </xf>
    <xf numFmtId="0" fontId="2" fillId="0" borderId="4" xfId="98" applyFont="1" applyBorder="1" applyAlignment="1">
      <alignment horizontal="center" shrinkToFit="1"/>
    </xf>
    <xf numFmtId="0" fontId="18" fillId="0" borderId="6" xfId="0" applyFont="1" applyBorder="1" applyAlignment="1" applyProtection="1">
      <alignment horizontal="center"/>
      <protection hidden="1"/>
    </xf>
    <xf numFmtId="0" fontId="18" fillId="0" borderId="13" xfId="0" applyFont="1" applyBorder="1" applyAlignment="1" applyProtection="1">
      <alignment horizontal="center"/>
      <protection hidden="1"/>
    </xf>
  </cellXfs>
  <cellStyles count="10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aptionDots..." xfId="27" xr:uid="{00000000-0005-0000-0000-00001A000000}"/>
    <cellStyle name="Check Cell" xfId="28" builtinId="23" customBuiltin="1"/>
    <cellStyle name="Comma 2" xfId="29" xr:uid="{00000000-0005-0000-0000-00001C000000}"/>
    <cellStyle name="Comma 2 2" xfId="30" xr:uid="{00000000-0005-0000-0000-00001D000000}"/>
    <cellStyle name="Comma 2 3" xfId="31" xr:uid="{00000000-0005-0000-0000-00001E000000}"/>
    <cellStyle name="Comma 3" xfId="32" xr:uid="{00000000-0005-0000-0000-00001F000000}"/>
    <cellStyle name="Comma 3 2" xfId="33" xr:uid="{00000000-0005-0000-0000-000020000000}"/>
    <cellStyle name="Comma 4" xfId="34" xr:uid="{00000000-0005-0000-0000-000021000000}"/>
    <cellStyle name="Comma 7" xfId="35" xr:uid="{00000000-0005-0000-0000-000022000000}"/>
    <cellStyle name="Comma 8" xfId="36" xr:uid="{00000000-0005-0000-0000-000023000000}"/>
    <cellStyle name="Currency 2" xfId="37" xr:uid="{00000000-0005-0000-0000-000024000000}"/>
    <cellStyle name="Currency 3" xfId="38" xr:uid="{00000000-0005-0000-0000-000025000000}"/>
    <cellStyle name="Exhibit No." xfId="39" xr:uid="{00000000-0005-0000-0000-000026000000}"/>
    <cellStyle name="Exhibit No. 2" xfId="40" xr:uid="{00000000-0005-0000-0000-000027000000}"/>
    <cellStyle name="Exhibit No. 3" xfId="41" xr:uid="{00000000-0005-0000-0000-000028000000}"/>
    <cellStyle name="Explanatory Text" xfId="42" builtinId="53" customBuiltin="1"/>
    <cellStyle name="Good" xfId="43" builtinId="26" customBuiltin="1"/>
    <cellStyle name="Heading 1" xfId="44" builtinId="16" customBuiltin="1"/>
    <cellStyle name="Heading 2" xfId="45" builtinId="17" customBuiltin="1"/>
    <cellStyle name="Heading 3" xfId="46" builtinId="18" customBuiltin="1"/>
    <cellStyle name="Heading 4" xfId="47" builtinId="19" customBuiltin="1"/>
    <cellStyle name="HeadStateofNC" xfId="48" xr:uid="{00000000-0005-0000-0000-00002F000000}"/>
    <cellStyle name="HeadStateofNC 2" xfId="49" xr:uid="{00000000-0005-0000-0000-000030000000}"/>
    <cellStyle name="HeadTitles" xfId="50" xr:uid="{00000000-0005-0000-0000-000031000000}"/>
    <cellStyle name="HeadTitles 2" xfId="51" xr:uid="{00000000-0005-0000-0000-000032000000}"/>
    <cellStyle name="HeadYE_Date" xfId="52" xr:uid="{00000000-0005-0000-0000-000033000000}"/>
    <cellStyle name="Hyperlink" xfId="53" builtinId="8"/>
    <cellStyle name="Hyperlink 2" xfId="54" xr:uid="{00000000-0005-0000-0000-000035000000}"/>
    <cellStyle name="Hyperlink 2 2" xfId="55" xr:uid="{00000000-0005-0000-0000-000036000000}"/>
    <cellStyle name="Hyperlink 2 3" xfId="56" xr:uid="{00000000-0005-0000-0000-000037000000}"/>
    <cellStyle name="Hyperlink 3" xfId="57" xr:uid="{00000000-0005-0000-0000-000038000000}"/>
    <cellStyle name="Hyperlink 4" xfId="97" xr:uid="{00000000-0005-0000-0000-000039000000}"/>
    <cellStyle name="Input" xfId="58" builtinId="20" customBuiltin="1"/>
    <cellStyle name="Linked Cell" xfId="59" builtinId="24" customBuiltin="1"/>
    <cellStyle name="Neutral" xfId="60" builtinId="28" customBuiltin="1"/>
    <cellStyle name="Normal" xfId="0" builtinId="0"/>
    <cellStyle name="Normal 2" xfId="61" xr:uid="{00000000-0005-0000-0000-00003E000000}"/>
    <cellStyle name="Normal 2 2" xfId="62" xr:uid="{00000000-0005-0000-0000-00003F000000}"/>
    <cellStyle name="Normal 2 2 2" xfId="63" xr:uid="{00000000-0005-0000-0000-000040000000}"/>
    <cellStyle name="Normal 2 3" xfId="64" xr:uid="{00000000-0005-0000-0000-000041000000}"/>
    <cellStyle name="Normal 3" xfId="65" xr:uid="{00000000-0005-0000-0000-000042000000}"/>
    <cellStyle name="Normal 3 2" xfId="66" xr:uid="{00000000-0005-0000-0000-000043000000}"/>
    <cellStyle name="Normal 3 3" xfId="67" xr:uid="{00000000-0005-0000-0000-000044000000}"/>
    <cellStyle name="Normal 3 4" xfId="68" xr:uid="{00000000-0005-0000-0000-000045000000}"/>
    <cellStyle name="Normal 4" xfId="69" xr:uid="{00000000-0005-0000-0000-000046000000}"/>
    <cellStyle name="Normal 5" xfId="70" xr:uid="{00000000-0005-0000-0000-000047000000}"/>
    <cellStyle name="Normal 5 2" xfId="71" xr:uid="{00000000-0005-0000-0000-000048000000}"/>
    <cellStyle name="Normal 5 3" xfId="72" xr:uid="{00000000-0005-0000-0000-000049000000}"/>
    <cellStyle name="Normal 5 4" xfId="73" xr:uid="{00000000-0005-0000-0000-00004A000000}"/>
    <cellStyle name="Normal 6" xfId="74" xr:uid="{00000000-0005-0000-0000-00004B000000}"/>
    <cellStyle name="Normal 6 2" xfId="75" xr:uid="{00000000-0005-0000-0000-00004C000000}"/>
    <cellStyle name="Normal 7" xfId="96" xr:uid="{00000000-0005-0000-0000-00004D000000}"/>
    <cellStyle name="Normal_a3p08" xfId="76" xr:uid="{00000000-0005-0000-0000-00004E000000}"/>
    <cellStyle name="Normal_a4p05" xfId="77" xr:uid="{00000000-0005-0000-0000-00004F000000}"/>
    <cellStyle name="Normal_a5p09" xfId="102" xr:uid="{83A240FE-324F-47CF-AE77-08DF6D91875E}"/>
    <cellStyle name="Normal_a7p01" xfId="78" xr:uid="{00000000-0005-0000-0000-000050000000}"/>
    <cellStyle name="Normal_a7p02" xfId="79" xr:uid="{00000000-0005-0000-0000-000051000000}"/>
    <cellStyle name="Normal_a7p05" xfId="80" xr:uid="{00000000-0005-0000-0000-000052000000}"/>
    <cellStyle name="Normal_a7p07" xfId="99" xr:uid="{00000000-0005-0000-0000-000053000000}"/>
    <cellStyle name="Normal_a7p08" xfId="98" xr:uid="{00000000-0005-0000-0000-000054000000}"/>
    <cellStyle name="Normal_a7p09" xfId="101" xr:uid="{00000000-0005-0000-0000-000055000000}"/>
    <cellStyle name="Normal_a7p10" xfId="100" xr:uid="{00000000-0005-0000-0000-000056000000}"/>
    <cellStyle name="Normal_CmCoExcl" xfId="81" xr:uid="{00000000-0005-0000-0000-000057000000}"/>
    <cellStyle name="Normal_UnivExcl" xfId="82" xr:uid="{00000000-0005-0000-0000-000058000000}"/>
    <cellStyle name="Note 2" xfId="83" xr:uid="{00000000-0005-0000-0000-000059000000}"/>
    <cellStyle name="Number$ -" xfId="84" xr:uid="{00000000-0005-0000-0000-00005A000000}"/>
    <cellStyle name="Number-no $ -" xfId="85" xr:uid="{00000000-0005-0000-0000-00005B000000}"/>
    <cellStyle name="NumberTotal$ -" xfId="86" xr:uid="{00000000-0005-0000-0000-00005C000000}"/>
    <cellStyle name="NumberTotal-no $ -" xfId="87" xr:uid="{00000000-0005-0000-0000-00005D000000}"/>
    <cellStyle name="NumNo$" xfId="88" xr:uid="{00000000-0005-0000-0000-00005E000000}"/>
    <cellStyle name="NumTotD" xfId="89" xr:uid="{00000000-0005-0000-0000-00005F000000}"/>
    <cellStyle name="NumTotNo$" xfId="90" xr:uid="{00000000-0005-0000-0000-000060000000}"/>
    <cellStyle name="Output" xfId="91" builtinId="21" customBuiltin="1"/>
    <cellStyle name="Percent 2" xfId="92" xr:uid="{00000000-0005-0000-0000-000062000000}"/>
    <cellStyle name="Title" xfId="93" builtinId="15" customBuiltin="1"/>
    <cellStyle name="Total" xfId="94" builtinId="25" customBuiltin="1"/>
    <cellStyle name="Warning Text" xfId="95" builtinId="11" customBuiltin="1"/>
  </cellStyles>
  <dxfs count="7">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ill>
        <patternFill>
          <bgColor indexed="2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151</xdr:row>
      <xdr:rowOff>57150</xdr:rowOff>
    </xdr:from>
    <xdr:to>
      <xdr:col>8</xdr:col>
      <xdr:colOff>1285150</xdr:colOff>
      <xdr:row>168</xdr:row>
      <xdr:rowOff>94840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95250" y="28870275"/>
          <a:ext cx="5800000" cy="32761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v1scfp01.eads.ncads.net\Share\SASD\08CAFR\Packages\SIG\2008NCASexc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p3scfp03.eads.ncads.net\Share\SASD\08CAFR\Packages\SIG\08%20Test%20Offline%20NonMajorCU.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v1scfp01.eads.ncads.net\Share\SASD\08CAFR\Packages\SIG\2008Collproform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v1scfp01.eads.ncads.net\Share\SASD\05CAFR\Statements\Permanent\05PermWT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101"/>
      <sheetName val="105"/>
      <sheetName val="201"/>
      <sheetName val="205"/>
      <sheetName val="210"/>
      <sheetName val="215"/>
      <sheetName val="220"/>
      <sheetName val="301"/>
      <sheetName val="305"/>
      <sheetName val="310"/>
      <sheetName val="315"/>
      <sheetName val="320"/>
      <sheetName val="325"/>
      <sheetName val="330"/>
      <sheetName val="335"/>
      <sheetName val="340"/>
      <sheetName val="345"/>
      <sheetName val="350"/>
      <sheetName val="355"/>
      <sheetName val="360"/>
      <sheetName val="401"/>
      <sheetName val="405"/>
      <sheetName val="410"/>
      <sheetName val="415"/>
      <sheetName val="420"/>
      <sheetName val="425"/>
      <sheetName val="430"/>
      <sheetName val="431"/>
      <sheetName val="501"/>
      <sheetName val="505"/>
      <sheetName val="510"/>
      <sheetName val="515"/>
      <sheetName val="520"/>
      <sheetName val="525"/>
      <sheetName val="530"/>
      <sheetName val="535"/>
      <sheetName val="540"/>
      <sheetName val="545"/>
      <sheetName val="550"/>
      <sheetName val="555"/>
      <sheetName val="565"/>
      <sheetName val="570"/>
      <sheetName val="601"/>
      <sheetName val="605"/>
      <sheetName val="610"/>
      <sheetName val="615"/>
      <sheetName val="620"/>
      <sheetName val="625"/>
      <sheetName val="630"/>
      <sheetName val="635"/>
      <sheetName val="640"/>
      <sheetName val="705"/>
      <sheetName val="710"/>
      <sheetName val="715"/>
      <sheetName val="720"/>
      <sheetName val="725"/>
      <sheetName val="726"/>
      <sheetName val="730"/>
      <sheetName val="735"/>
      <sheetName val="740"/>
      <sheetName val="745"/>
      <sheetName val="750"/>
      <sheetName val="905"/>
      <sheetName val="906"/>
      <sheetName val="907"/>
      <sheetName val="908"/>
      <sheetName val="910"/>
      <sheetName val="911"/>
      <sheetName val="Explanations"/>
      <sheetName val="Comments"/>
      <sheetName val="Agencies"/>
      <sheetName val="Functional"/>
      <sheetName val="GF-ws 401 Flowchrt"/>
      <sheetName val="SR-ws 405 Flowchrt"/>
      <sheetName val="cap-ws 410 Flowchrt"/>
      <sheetName val="PF-ws415 Flowchrt"/>
      <sheetName val="Checklist"/>
      <sheetName val="Cash &amp; Inv Check"/>
      <sheetName val="Data"/>
      <sheetName val="Errors"/>
      <sheetName val="Notes"/>
    </sheetNames>
    <sheetDataSet>
      <sheetData sheetId="0">
        <row r="34">
          <cell r="A34" t="str">
            <v>Sheet</v>
          </cell>
          <cell r="B34" t="str">
            <v>NA</v>
          </cell>
          <cell r="C34" t="str">
            <v>Errors</v>
          </cell>
          <cell r="D34" t="str">
            <v>Worksheet Title</v>
          </cell>
        </row>
        <row r="35">
          <cell r="A35">
            <v>101</v>
          </cell>
          <cell r="C35" t="str">
            <v/>
          </cell>
          <cell r="D35" t="str">
            <v>Summary of Significant Accounting Policies</v>
          </cell>
          <cell r="P35">
            <v>0</v>
          </cell>
        </row>
        <row r="36">
          <cell r="A36">
            <v>105</v>
          </cell>
          <cell r="C36" t="str">
            <v/>
          </cell>
          <cell r="D36" t="str">
            <v>Operating Indicators By Function</v>
          </cell>
          <cell r="P36">
            <v>0</v>
          </cell>
        </row>
        <row r="37">
          <cell r="A37">
            <v>201</v>
          </cell>
          <cell r="C37" t="str">
            <v>E</v>
          </cell>
          <cell r="D37" t="str">
            <v>Changes in Capital Assets</v>
          </cell>
          <cell r="P37">
            <v>1</v>
          </cell>
        </row>
        <row r="38">
          <cell r="A38">
            <v>205</v>
          </cell>
          <cell r="C38" t="str">
            <v>E</v>
          </cell>
          <cell r="D38" t="str">
            <v>Reconciliation Between Fixed Asset System and General Ledger</v>
          </cell>
          <cell r="P38">
            <v>1</v>
          </cell>
        </row>
        <row r="39">
          <cell r="A39">
            <v>210</v>
          </cell>
          <cell r="C39" t="str">
            <v>E</v>
          </cell>
          <cell r="D39" t="str">
            <v>Accumulated Depreciation</v>
          </cell>
          <cell r="P39">
            <v>1</v>
          </cell>
        </row>
        <row r="40">
          <cell r="A40">
            <v>215</v>
          </cell>
          <cell r="C40" t="str">
            <v/>
          </cell>
          <cell r="D40" t="str">
            <v>Capital Asset Impairments</v>
          </cell>
          <cell r="P40">
            <v>0</v>
          </cell>
        </row>
        <row r="41">
          <cell r="A41">
            <v>220</v>
          </cell>
          <cell r="C41" t="str">
            <v/>
          </cell>
          <cell r="D41" t="str">
            <v>Capital Asset Statistics</v>
          </cell>
          <cell r="P41">
            <v>0</v>
          </cell>
        </row>
        <row r="42">
          <cell r="A42">
            <v>301</v>
          </cell>
          <cell r="C42" t="str">
            <v/>
          </cell>
          <cell r="D42" t="str">
            <v>Leases - Operating and Capital</v>
          </cell>
          <cell r="P42">
            <v>0</v>
          </cell>
        </row>
        <row r="43">
          <cell r="A43">
            <v>305</v>
          </cell>
          <cell r="C43" t="str">
            <v>E</v>
          </cell>
          <cell r="D43" t="str">
            <v>Changes in Long-Term Liabilities and Short-Term Debt (Governmental)</v>
          </cell>
          <cell r="P43">
            <v>1</v>
          </cell>
        </row>
        <row r="44">
          <cell r="A44">
            <v>310</v>
          </cell>
          <cell r="C44" t="str">
            <v>E</v>
          </cell>
          <cell r="D44" t="str">
            <v>Changes in Long-Term Liabilities and Short-Term Debt (Business-Type)</v>
          </cell>
          <cell r="P44">
            <v>1</v>
          </cell>
        </row>
        <row r="45">
          <cell r="A45">
            <v>315</v>
          </cell>
          <cell r="C45" t="str">
            <v>E</v>
          </cell>
          <cell r="D45" t="str">
            <v>Annual Debt Svc Reqmts - Bonds, COPs, Notes Payable - Without Interest Rate Swaps</v>
          </cell>
          <cell r="P45">
            <v>4</v>
          </cell>
        </row>
        <row r="46">
          <cell r="A46">
            <v>320</v>
          </cell>
          <cell r="C46" t="str">
            <v>E</v>
          </cell>
          <cell r="D46" t="str">
            <v>Annual Debt Svc Reqmts - Bonds and COPs Payable - With Interest Rate Swaps</v>
          </cell>
          <cell r="P46">
            <v>4</v>
          </cell>
        </row>
        <row r="47">
          <cell r="A47">
            <v>325</v>
          </cell>
          <cell r="C47" t="str">
            <v>E</v>
          </cell>
          <cell r="D47" t="str">
            <v>Pledged Revenue Coverage</v>
          </cell>
          <cell r="P47">
            <v>1</v>
          </cell>
        </row>
        <row r="48">
          <cell r="A48">
            <v>330</v>
          </cell>
          <cell r="C48" t="str">
            <v/>
          </cell>
          <cell r="D48" t="str">
            <v>Debt Defeasances</v>
          </cell>
          <cell r="P48">
            <v>0</v>
          </cell>
        </row>
        <row r="49">
          <cell r="A49">
            <v>335</v>
          </cell>
          <cell r="C49" t="str">
            <v>E</v>
          </cell>
          <cell r="D49" t="str">
            <v>Demand Bonds</v>
          </cell>
          <cell r="P49">
            <v>1</v>
          </cell>
        </row>
        <row r="50">
          <cell r="A50">
            <v>340</v>
          </cell>
          <cell r="C50" t="str">
            <v>E</v>
          </cell>
          <cell r="D50" t="str">
            <v>Derivatives Outstanding Not Reported at Fair Value</v>
          </cell>
          <cell r="P50">
            <v>1</v>
          </cell>
        </row>
        <row r="51">
          <cell r="A51">
            <v>345</v>
          </cell>
          <cell r="C51" t="str">
            <v>E</v>
          </cell>
          <cell r="D51" t="str">
            <v>Contingencies</v>
          </cell>
          <cell r="P51">
            <v>1</v>
          </cell>
          <cell r="Q51" t="str">
            <v>revised 7/14/08</v>
          </cell>
        </row>
        <row r="52">
          <cell r="A52">
            <v>350</v>
          </cell>
          <cell r="C52" t="str">
            <v/>
          </cell>
          <cell r="D52" t="str">
            <v>Construction and Other Significant Commitments</v>
          </cell>
          <cell r="P52">
            <v>0</v>
          </cell>
        </row>
        <row r="53">
          <cell r="A53">
            <v>355</v>
          </cell>
          <cell r="C53" t="str">
            <v>E</v>
          </cell>
          <cell r="D53" t="str">
            <v>Subsequent Events/Other Items</v>
          </cell>
          <cell r="P53">
            <v>1</v>
          </cell>
        </row>
        <row r="54">
          <cell r="A54">
            <v>360</v>
          </cell>
          <cell r="C54" t="str">
            <v>E</v>
          </cell>
          <cell r="D54" t="str">
            <v>Related Party Transactions</v>
          </cell>
          <cell r="P54">
            <v>1</v>
          </cell>
        </row>
        <row r="55">
          <cell r="A55">
            <v>401</v>
          </cell>
          <cell r="C55" t="str">
            <v/>
          </cell>
          <cell r="D55" t="str">
            <v>General Fund</v>
          </cell>
          <cell r="P55">
            <v>0</v>
          </cell>
        </row>
        <row r="56">
          <cell r="A56">
            <v>405</v>
          </cell>
          <cell r="C56" t="str">
            <v/>
          </cell>
          <cell r="D56" t="str">
            <v>Special Revenue Fund</v>
          </cell>
          <cell r="P56">
            <v>0</v>
          </cell>
        </row>
        <row r="57">
          <cell r="A57">
            <v>410</v>
          </cell>
          <cell r="C57" t="str">
            <v/>
          </cell>
          <cell r="D57" t="str">
            <v>Capital Projects</v>
          </cell>
          <cell r="P57">
            <v>0</v>
          </cell>
        </row>
        <row r="58">
          <cell r="A58">
            <v>415</v>
          </cell>
          <cell r="C58" t="str">
            <v/>
          </cell>
          <cell r="D58" t="str">
            <v>Permanent Funds</v>
          </cell>
          <cell r="P58">
            <v>0</v>
          </cell>
        </row>
        <row r="59">
          <cell r="A59">
            <v>420</v>
          </cell>
          <cell r="C59" t="str">
            <v/>
          </cell>
          <cell r="D59" t="str">
            <v>Restricted and Unrestricted Net Assets - Business Type Activities</v>
          </cell>
          <cell r="P59">
            <v>0</v>
          </cell>
        </row>
        <row r="60">
          <cell r="A60">
            <v>425</v>
          </cell>
          <cell r="C60" t="str">
            <v/>
          </cell>
          <cell r="D60" t="str">
            <v>Net Assets/Fund Balance Deficit</v>
          </cell>
          <cell r="P60">
            <v>0</v>
          </cell>
        </row>
        <row r="61">
          <cell r="A61">
            <v>430</v>
          </cell>
          <cell r="C61" t="str">
            <v/>
          </cell>
          <cell r="D61" t="str">
            <v>Fund Equity Restatement (Part 1 of 2)</v>
          </cell>
          <cell r="P61">
            <v>0</v>
          </cell>
        </row>
        <row r="62">
          <cell r="A62">
            <v>431</v>
          </cell>
          <cell r="C62" t="str">
            <v/>
          </cell>
          <cell r="D62" t="str">
            <v>Fund Equity Restatement (Part 2 of 2)</v>
          </cell>
          <cell r="P62">
            <v>0</v>
          </cell>
        </row>
        <row r="63">
          <cell r="A63">
            <v>501</v>
          </cell>
          <cell r="C63" t="str">
            <v/>
          </cell>
          <cell r="D63" t="str">
            <v>Schedule of Intra-Agency Receivables and Payables</v>
          </cell>
          <cell r="P63">
            <v>0</v>
          </cell>
        </row>
        <row r="64">
          <cell r="A64">
            <v>505</v>
          </cell>
          <cell r="C64" t="str">
            <v>E</v>
          </cell>
          <cell r="D64" t="str">
            <v>Schedule of Inter-Agency Receivables</v>
          </cell>
          <cell r="P64">
            <v>1</v>
          </cell>
        </row>
        <row r="65">
          <cell r="A65">
            <v>510</v>
          </cell>
          <cell r="C65" t="str">
            <v>E</v>
          </cell>
          <cell r="D65" t="str">
            <v>Schedule of Inter-Agency Payables</v>
          </cell>
          <cell r="P65">
            <v>1</v>
          </cell>
        </row>
        <row r="66">
          <cell r="A66">
            <v>515</v>
          </cell>
          <cell r="C66" t="str">
            <v>E</v>
          </cell>
          <cell r="D66" t="str">
            <v>Schedule of Due From / Restricted Due From Primary Government</v>
          </cell>
          <cell r="P66">
            <v>1</v>
          </cell>
        </row>
        <row r="67">
          <cell r="A67">
            <v>520</v>
          </cell>
          <cell r="C67" t="str">
            <v>E</v>
          </cell>
          <cell r="D67" t="str">
            <v>Schedule of Due To Primary Government</v>
          </cell>
          <cell r="P67">
            <v>1</v>
          </cell>
        </row>
        <row r="68">
          <cell r="A68">
            <v>525</v>
          </cell>
          <cell r="C68" t="str">
            <v>E</v>
          </cell>
          <cell r="D68" t="str">
            <v>Schedule of Due from / Restricted Due From  State of NC Component Units</v>
          </cell>
          <cell r="P68">
            <v>1</v>
          </cell>
          <cell r="Q68" t="str">
            <v>revised 7/14/08</v>
          </cell>
        </row>
        <row r="69">
          <cell r="A69">
            <v>530</v>
          </cell>
          <cell r="C69" t="str">
            <v>E</v>
          </cell>
          <cell r="D69" t="str">
            <v>Schedule of Due to State of NC Component Units</v>
          </cell>
          <cell r="P69">
            <v>1</v>
          </cell>
        </row>
        <row r="70">
          <cell r="A70">
            <v>535</v>
          </cell>
          <cell r="C70" t="str">
            <v>E</v>
          </cell>
          <cell r="D70" t="str">
            <v>Schedule of Advances</v>
          </cell>
          <cell r="P70">
            <v>1</v>
          </cell>
        </row>
        <row r="71">
          <cell r="A71">
            <v>540</v>
          </cell>
          <cell r="C71" t="str">
            <v/>
          </cell>
          <cell r="D71" t="str">
            <v>Schedule of Intra-Agency Operating Transfers</v>
          </cell>
          <cell r="P71">
            <v>0</v>
          </cell>
        </row>
        <row r="72">
          <cell r="A72">
            <v>545</v>
          </cell>
          <cell r="C72" t="str">
            <v/>
          </cell>
          <cell r="D72" t="str">
            <v>Schedule of Agency Inter-Company Operating Transfers to be Eliminated</v>
          </cell>
          <cell r="P72">
            <v>0</v>
          </cell>
        </row>
        <row r="73">
          <cell r="A73">
            <v>550</v>
          </cell>
          <cell r="C73" t="str">
            <v>E</v>
          </cell>
          <cell r="D73" t="str">
            <v>Schedule of Inter-Agency Operating Transfers In</v>
          </cell>
          <cell r="P73">
            <v>1</v>
          </cell>
        </row>
        <row r="74">
          <cell r="A74">
            <v>555</v>
          </cell>
          <cell r="C74" t="str">
            <v>E</v>
          </cell>
          <cell r="D74" t="str">
            <v>Schedule of Inter-Agency Operating Transfers Out</v>
          </cell>
          <cell r="P74">
            <v>1</v>
          </cell>
        </row>
        <row r="75">
          <cell r="A75">
            <v>565</v>
          </cell>
          <cell r="C75" t="str">
            <v/>
          </cell>
          <cell r="D75" t="str">
            <v>Schedule of Interinstitutional Transfers</v>
          </cell>
          <cell r="P75">
            <v>0</v>
          </cell>
        </row>
        <row r="76">
          <cell r="A76">
            <v>570</v>
          </cell>
          <cell r="C76" t="str">
            <v>E</v>
          </cell>
          <cell r="D76" t="str">
            <v>Receivables</v>
          </cell>
          <cell r="P76">
            <v>1</v>
          </cell>
        </row>
        <row r="77">
          <cell r="A77">
            <v>601</v>
          </cell>
          <cell r="C77" t="str">
            <v>E</v>
          </cell>
          <cell r="D77" t="str">
            <v>Special Separation Allowance for Law Enforcement Officers</v>
          </cell>
          <cell r="P77">
            <v>3</v>
          </cell>
        </row>
        <row r="78">
          <cell r="A78">
            <v>605</v>
          </cell>
          <cell r="C78" t="str">
            <v>E</v>
          </cell>
          <cell r="D78" t="str">
            <v>University Optional Retirement Program</v>
          </cell>
          <cell r="P78">
            <v>1</v>
          </cell>
        </row>
        <row r="79">
          <cell r="A79">
            <v>610</v>
          </cell>
          <cell r="C79" t="str">
            <v/>
          </cell>
          <cell r="D79" t="str">
            <v>Significant Transactions Between Component Units and Analysis of Federal Grants</v>
          </cell>
          <cell r="P79">
            <v>0</v>
          </cell>
        </row>
        <row r="80">
          <cell r="A80">
            <v>615</v>
          </cell>
          <cell r="C80" t="str">
            <v/>
          </cell>
          <cell r="D80" t="str">
            <v>Foundations Survey</v>
          </cell>
          <cell r="P80">
            <v>0</v>
          </cell>
        </row>
        <row r="81">
          <cell r="A81">
            <v>620</v>
          </cell>
          <cell r="C81" t="str">
            <v/>
          </cell>
          <cell r="D81" t="str">
            <v>Analysis of Deferred Revenues</v>
          </cell>
          <cell r="P81">
            <v>0</v>
          </cell>
        </row>
        <row r="82">
          <cell r="A82">
            <v>625</v>
          </cell>
          <cell r="C82" t="str">
            <v>E</v>
          </cell>
          <cell r="D82" t="str">
            <v>Analytical Review</v>
          </cell>
          <cell r="P82">
            <v>2</v>
          </cell>
        </row>
        <row r="83">
          <cell r="A83">
            <v>630</v>
          </cell>
          <cell r="C83" t="str">
            <v>E</v>
          </cell>
          <cell r="D83" t="str">
            <v>Statement of Changes in Assets and Liabilities for Agency Funds</v>
          </cell>
          <cell r="P83">
            <v>1</v>
          </cell>
        </row>
        <row r="84">
          <cell r="A84">
            <v>635</v>
          </cell>
          <cell r="C84" t="str">
            <v>E</v>
          </cell>
          <cell r="D84" t="str">
            <v>Segments</v>
          </cell>
          <cell r="P84">
            <v>1</v>
          </cell>
        </row>
        <row r="85">
          <cell r="A85">
            <v>640</v>
          </cell>
          <cell r="C85" t="str">
            <v/>
          </cell>
          <cell r="D85" t="str">
            <v>Disclosure of Pledged Revenues</v>
          </cell>
        </row>
        <row r="86">
          <cell r="A86">
            <v>705</v>
          </cell>
          <cell r="C86" t="str">
            <v/>
          </cell>
          <cell r="D86" t="str">
            <v>Cash and Cash Equivalents in Banks Outside the State Treasurer - Custodial Credit Risk - Deposits</v>
          </cell>
          <cell r="P86">
            <v>0</v>
          </cell>
        </row>
        <row r="87">
          <cell r="A87">
            <v>710</v>
          </cell>
          <cell r="C87" t="str">
            <v/>
          </cell>
          <cell r="D87" t="str">
            <v>Investments Held Outside the State Treasurer - Custodial Credit Risk - Investments</v>
          </cell>
          <cell r="P87">
            <v>0</v>
          </cell>
        </row>
        <row r="88">
          <cell r="A88">
            <v>715</v>
          </cell>
          <cell r="C88" t="str">
            <v/>
          </cell>
          <cell r="D88" t="str">
            <v>Investments Held Outside the State Treasurer - Custodial Credit Risk - Deposits</v>
          </cell>
          <cell r="P88">
            <v>0</v>
          </cell>
        </row>
        <row r="89">
          <cell r="A89">
            <v>720</v>
          </cell>
          <cell r="C89" t="str">
            <v/>
          </cell>
          <cell r="D89" t="str">
            <v>Investments Held Outside the State Treasurer - Interest Rate Risk</v>
          </cell>
          <cell r="P89">
            <v>0</v>
          </cell>
        </row>
        <row r="90">
          <cell r="A90">
            <v>725</v>
          </cell>
          <cell r="C90" t="str">
            <v/>
          </cell>
          <cell r="D90" t="str">
            <v>Investments Held Outside the State Treasurer - Credit Risk (Part 1 of 2)</v>
          </cell>
          <cell r="P90">
            <v>0</v>
          </cell>
        </row>
        <row r="91">
          <cell r="A91">
            <v>726</v>
          </cell>
          <cell r="C91" t="str">
            <v/>
          </cell>
          <cell r="D91" t="str">
            <v>Investments Held Outside the State Treasurer - Credit Risk (Part 2 of 2)</v>
          </cell>
          <cell r="P91">
            <v>0</v>
          </cell>
        </row>
        <row r="92">
          <cell r="A92">
            <v>730</v>
          </cell>
          <cell r="C92" t="str">
            <v/>
          </cell>
          <cell r="D92" t="str">
            <v>Investments Held Outside the State Treasurer - Additional Level of Detail</v>
          </cell>
          <cell r="P92">
            <v>0</v>
          </cell>
        </row>
        <row r="93">
          <cell r="A93">
            <v>735</v>
          </cell>
          <cell r="C93" t="str">
            <v/>
          </cell>
          <cell r="D93" t="str">
            <v>Investments Held Outside the State Treasurer - Concentration of Credit Risk</v>
          </cell>
          <cell r="P93">
            <v>0</v>
          </cell>
        </row>
        <row r="94">
          <cell r="A94">
            <v>740</v>
          </cell>
          <cell r="C94" t="str">
            <v/>
          </cell>
          <cell r="D94" t="str">
            <v>Investments Held Outside the State Treasurer - Foreign Currency Risk</v>
          </cell>
          <cell r="P94">
            <v>0</v>
          </cell>
        </row>
        <row r="95">
          <cell r="A95">
            <v>745</v>
          </cell>
          <cell r="C95" t="str">
            <v/>
          </cell>
          <cell r="D95" t="str">
            <v>Investments Held Outside the State Treasurer - Investment Policies</v>
          </cell>
          <cell r="P95">
            <v>0</v>
          </cell>
        </row>
        <row r="96">
          <cell r="A96">
            <v>750</v>
          </cell>
          <cell r="C96" t="str">
            <v/>
          </cell>
          <cell r="D96" t="str">
            <v>Investments Held Outside the State Treasurer - Highly Sensitive Investments</v>
          </cell>
          <cell r="P96">
            <v>0</v>
          </cell>
        </row>
        <row r="97">
          <cell r="A97">
            <v>905</v>
          </cell>
          <cell r="C97" t="str">
            <v/>
          </cell>
          <cell r="D97" t="str">
            <v>Offline Proprietary Proforma - Stmt of Net Assets &amp; Stmt of Revs, Exps and Chgs in Net Assets</v>
          </cell>
          <cell r="P97">
            <v>0</v>
          </cell>
          <cell r="Q97" t="str">
            <v>revised 7/14/08</v>
          </cell>
        </row>
        <row r="98">
          <cell r="A98">
            <v>906</v>
          </cell>
          <cell r="C98" t="str">
            <v/>
          </cell>
          <cell r="D98" t="str">
            <v>Offline Fiduciary Proforma - Stmt of Fiduciary Net Assets &amp; Stmt of Chgs in Fiduciary Net Assets</v>
          </cell>
          <cell r="P98">
            <v>0</v>
          </cell>
        </row>
        <row r="99">
          <cell r="A99">
            <v>907</v>
          </cell>
          <cell r="C99" t="str">
            <v/>
          </cell>
          <cell r="D99" t="str">
            <v>Offline Agency Funds Proforma - Stmt of Changes in Assets &amp; Liabilities</v>
          </cell>
          <cell r="P99">
            <v>0</v>
          </cell>
        </row>
        <row r="100">
          <cell r="A100">
            <v>908</v>
          </cell>
          <cell r="C100" t="str">
            <v/>
          </cell>
          <cell r="D100" t="str">
            <v>Offline Component Unit Financial Statements - CAFR Format</v>
          </cell>
          <cell r="Q100" t="str">
            <v>revised 7/14/08</v>
          </cell>
        </row>
        <row r="101">
          <cell r="A101">
            <v>910</v>
          </cell>
          <cell r="C101" t="str">
            <v/>
          </cell>
          <cell r="D101" t="str">
            <v>Offline Proprietary Analytical Review - Computed Variances</v>
          </cell>
          <cell r="P101">
            <v>0</v>
          </cell>
          <cell r="Q101" t="str">
            <v>revised 7/14/08</v>
          </cell>
        </row>
        <row r="102">
          <cell r="A102">
            <v>911</v>
          </cell>
          <cell r="C102" t="str">
            <v/>
          </cell>
          <cell r="D102" t="str">
            <v>Offline Fiduciary Analytical Review - Computed Variances</v>
          </cell>
          <cell r="P102">
            <v>0</v>
          </cell>
        </row>
        <row r="103">
          <cell r="A103" t="str">
            <v>Exp</v>
          </cell>
          <cell r="C103" t="str">
            <v/>
          </cell>
          <cell r="D103" t="str">
            <v>Worksheet Explanations</v>
          </cell>
          <cell r="P103">
            <v>0</v>
          </cell>
        </row>
        <row r="104">
          <cell r="A104" t="str">
            <v>Comm</v>
          </cell>
          <cell r="C104" t="str">
            <v/>
          </cell>
          <cell r="D104" t="str">
            <v>Your Comments and Suggestions</v>
          </cell>
          <cell r="P104">
            <v>0</v>
          </cell>
        </row>
      </sheetData>
      <sheetData sheetId="1"/>
      <sheetData sheetId="2"/>
      <sheetData sheetId="3"/>
      <sheetData sheetId="4"/>
      <sheetData sheetId="5"/>
      <sheetData sheetId="6"/>
      <sheetData sheetId="7"/>
      <sheetData sheetId="8">
        <row r="5">
          <cell r="I5" t="str">
            <v>01</v>
          </cell>
        </row>
      </sheetData>
      <sheetData sheetId="9">
        <row r="6">
          <cell r="K6" t="str">
            <v>01</v>
          </cell>
        </row>
      </sheetData>
      <sheetData sheetId="10">
        <row r="6">
          <cell r="K6" t="str">
            <v>01</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6">
          <cell r="E6" t="str">
            <v>01</v>
          </cell>
        </row>
      </sheetData>
      <sheetData sheetId="30">
        <row r="6">
          <cell r="D6" t="str">
            <v>01</v>
          </cell>
        </row>
      </sheetData>
      <sheetData sheetId="31">
        <row r="6">
          <cell r="D6" t="str">
            <v>01</v>
          </cell>
        </row>
      </sheetData>
      <sheetData sheetId="32">
        <row r="6">
          <cell r="D6" t="str">
            <v>01</v>
          </cell>
        </row>
      </sheetData>
      <sheetData sheetId="33">
        <row r="6">
          <cell r="D6" t="str">
            <v>01</v>
          </cell>
        </row>
      </sheetData>
      <sheetData sheetId="34">
        <row r="6">
          <cell r="D6" t="str">
            <v>01</v>
          </cell>
        </row>
      </sheetData>
      <sheetData sheetId="35">
        <row r="6">
          <cell r="D6" t="str">
            <v>01</v>
          </cell>
        </row>
      </sheetData>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row r="13">
          <cell r="A13">
            <v>100</v>
          </cell>
          <cell r="F13">
            <v>0</v>
          </cell>
        </row>
        <row r="14">
          <cell r="A14">
            <v>110</v>
          </cell>
          <cell r="F14">
            <v>0</v>
          </cell>
        </row>
        <row r="16">
          <cell r="A16">
            <v>124</v>
          </cell>
          <cell r="F16">
            <v>0</v>
          </cell>
        </row>
        <row r="17">
          <cell r="A17">
            <v>124</v>
          </cell>
          <cell r="F17">
            <v>0</v>
          </cell>
        </row>
        <row r="18">
          <cell r="A18">
            <v>124</v>
          </cell>
          <cell r="F18">
            <v>0</v>
          </cell>
        </row>
        <row r="19">
          <cell r="A19">
            <v>124</v>
          </cell>
          <cell r="F19">
            <v>0</v>
          </cell>
        </row>
        <row r="20">
          <cell r="A20">
            <v>124</v>
          </cell>
          <cell r="F20">
            <v>0</v>
          </cell>
        </row>
        <row r="21">
          <cell r="A21">
            <v>122</v>
          </cell>
          <cell r="F21">
            <v>0</v>
          </cell>
        </row>
        <row r="22">
          <cell r="A22">
            <v>120</v>
          </cell>
          <cell r="F22">
            <v>0</v>
          </cell>
        </row>
        <row r="23">
          <cell r="A23">
            <v>130</v>
          </cell>
          <cell r="F23">
            <v>0</v>
          </cell>
        </row>
        <row r="24">
          <cell r="A24">
            <v>140</v>
          </cell>
          <cell r="F24">
            <v>0</v>
          </cell>
        </row>
        <row r="25">
          <cell r="A25">
            <v>154</v>
          </cell>
          <cell r="F25">
            <v>0</v>
          </cell>
        </row>
        <row r="26">
          <cell r="A26">
            <v>160</v>
          </cell>
          <cell r="F26">
            <v>0</v>
          </cell>
        </row>
        <row r="27">
          <cell r="A27">
            <v>162</v>
          </cell>
          <cell r="F27">
            <v>0</v>
          </cell>
        </row>
        <row r="28">
          <cell r="F28">
            <v>0</v>
          </cell>
        </row>
        <row r="31">
          <cell r="A31">
            <v>110</v>
          </cell>
          <cell r="F31">
            <v>0</v>
          </cell>
        </row>
        <row r="33">
          <cell r="A33">
            <v>124</v>
          </cell>
          <cell r="F33">
            <v>0</v>
          </cell>
        </row>
        <row r="34">
          <cell r="A34">
            <v>124</v>
          </cell>
          <cell r="F34">
            <v>0</v>
          </cell>
        </row>
        <row r="35">
          <cell r="A35">
            <v>124</v>
          </cell>
          <cell r="F35">
            <v>0</v>
          </cell>
        </row>
        <row r="36">
          <cell r="A36">
            <v>124</v>
          </cell>
          <cell r="F36">
            <v>0</v>
          </cell>
        </row>
        <row r="37">
          <cell r="A37">
            <v>124</v>
          </cell>
          <cell r="F37">
            <v>0</v>
          </cell>
        </row>
        <row r="38">
          <cell r="A38">
            <v>154</v>
          </cell>
          <cell r="F38">
            <v>0</v>
          </cell>
        </row>
        <row r="39">
          <cell r="A39">
            <v>157</v>
          </cell>
          <cell r="F39">
            <v>0</v>
          </cell>
        </row>
        <row r="40">
          <cell r="A40">
            <v>160</v>
          </cell>
          <cell r="F40">
            <v>0</v>
          </cell>
        </row>
        <row r="41">
          <cell r="A41">
            <v>162</v>
          </cell>
          <cell r="F41">
            <v>0</v>
          </cell>
        </row>
        <row r="42">
          <cell r="A42">
            <v>163</v>
          </cell>
          <cell r="F42">
            <v>0</v>
          </cell>
        </row>
        <row r="43">
          <cell r="A43">
            <v>164</v>
          </cell>
          <cell r="F43">
            <v>0</v>
          </cell>
        </row>
        <row r="44">
          <cell r="A44">
            <v>170</v>
          </cell>
          <cell r="F44">
            <v>0</v>
          </cell>
        </row>
        <row r="45">
          <cell r="A45">
            <v>171</v>
          </cell>
          <cell r="F45">
            <v>0</v>
          </cell>
        </row>
        <row r="46">
          <cell r="F46">
            <v>0</v>
          </cell>
        </row>
        <row r="48">
          <cell r="F48">
            <v>0</v>
          </cell>
        </row>
        <row r="54">
          <cell r="A54">
            <v>204</v>
          </cell>
          <cell r="F54">
            <v>0</v>
          </cell>
        </row>
        <row r="55">
          <cell r="A55">
            <v>204</v>
          </cell>
          <cell r="F55">
            <v>0</v>
          </cell>
        </row>
        <row r="56">
          <cell r="A56">
            <v>204</v>
          </cell>
          <cell r="F56">
            <v>0</v>
          </cell>
        </row>
        <row r="57">
          <cell r="A57">
            <v>204</v>
          </cell>
          <cell r="F57">
            <v>0</v>
          </cell>
        </row>
        <row r="58">
          <cell r="A58">
            <v>204</v>
          </cell>
          <cell r="F58">
            <v>0</v>
          </cell>
        </row>
        <row r="59">
          <cell r="A59">
            <v>210</v>
          </cell>
          <cell r="F59">
            <v>0</v>
          </cell>
        </row>
        <row r="60">
          <cell r="A60">
            <v>202</v>
          </cell>
          <cell r="F60">
            <v>0</v>
          </cell>
        </row>
        <row r="61">
          <cell r="A61">
            <v>200</v>
          </cell>
          <cell r="F61">
            <v>0</v>
          </cell>
        </row>
        <row r="62">
          <cell r="A62">
            <v>220</v>
          </cell>
          <cell r="F62">
            <v>0</v>
          </cell>
        </row>
        <row r="63">
          <cell r="A63">
            <v>222</v>
          </cell>
          <cell r="F63">
            <v>0</v>
          </cell>
        </row>
        <row r="64">
          <cell r="A64">
            <v>230</v>
          </cell>
          <cell r="F64">
            <v>0</v>
          </cell>
        </row>
        <row r="65">
          <cell r="A65">
            <v>235</v>
          </cell>
          <cell r="F65">
            <v>0</v>
          </cell>
        </row>
        <row r="66">
          <cell r="A66">
            <v>240</v>
          </cell>
          <cell r="F66">
            <v>0</v>
          </cell>
        </row>
        <row r="67">
          <cell r="A67">
            <v>240</v>
          </cell>
          <cell r="F67">
            <v>0</v>
          </cell>
        </row>
        <row r="68">
          <cell r="A68">
            <v>240</v>
          </cell>
          <cell r="F68">
            <v>0</v>
          </cell>
        </row>
        <row r="69">
          <cell r="A69">
            <v>240</v>
          </cell>
          <cell r="F69">
            <v>0</v>
          </cell>
        </row>
        <row r="70">
          <cell r="A70">
            <v>240</v>
          </cell>
          <cell r="F70">
            <v>0</v>
          </cell>
        </row>
        <row r="71">
          <cell r="F71">
            <v>0</v>
          </cell>
        </row>
        <row r="75">
          <cell r="A75">
            <v>204</v>
          </cell>
          <cell r="F75">
            <v>0</v>
          </cell>
        </row>
        <row r="76">
          <cell r="A76">
            <v>204</v>
          </cell>
          <cell r="F76">
            <v>0</v>
          </cell>
        </row>
        <row r="77">
          <cell r="A77">
            <v>204</v>
          </cell>
          <cell r="F77">
            <v>0</v>
          </cell>
        </row>
        <row r="78">
          <cell r="A78">
            <v>225</v>
          </cell>
          <cell r="F78">
            <v>0</v>
          </cell>
        </row>
        <row r="79">
          <cell r="A79">
            <v>230</v>
          </cell>
          <cell r="F79">
            <v>0</v>
          </cell>
        </row>
        <row r="80">
          <cell r="A80">
            <v>235</v>
          </cell>
          <cell r="F80">
            <v>0</v>
          </cell>
        </row>
        <row r="81">
          <cell r="A81">
            <v>241</v>
          </cell>
          <cell r="F81">
            <v>0</v>
          </cell>
        </row>
        <row r="82">
          <cell r="A82">
            <v>241</v>
          </cell>
          <cell r="F82">
            <v>0</v>
          </cell>
        </row>
        <row r="83">
          <cell r="A83">
            <v>241</v>
          </cell>
          <cell r="F83">
            <v>0</v>
          </cell>
        </row>
        <row r="84">
          <cell r="A84">
            <v>241</v>
          </cell>
          <cell r="F84">
            <v>0</v>
          </cell>
        </row>
        <row r="85">
          <cell r="A85">
            <v>241</v>
          </cell>
          <cell r="F85">
            <v>0</v>
          </cell>
        </row>
        <row r="86">
          <cell r="F86">
            <v>0</v>
          </cell>
        </row>
        <row r="88">
          <cell r="F88">
            <v>0</v>
          </cell>
        </row>
        <row r="91">
          <cell r="A91">
            <v>300</v>
          </cell>
          <cell r="F91">
            <v>0</v>
          </cell>
        </row>
        <row r="93">
          <cell r="A93">
            <v>305</v>
          </cell>
          <cell r="F93">
            <v>0</v>
          </cell>
        </row>
        <row r="94">
          <cell r="A94">
            <v>310</v>
          </cell>
          <cell r="F94">
            <v>0</v>
          </cell>
        </row>
        <row r="95">
          <cell r="A95">
            <v>315</v>
          </cell>
          <cell r="F95">
            <v>0</v>
          </cell>
        </row>
        <row r="96">
          <cell r="A96">
            <v>320</v>
          </cell>
        </row>
        <row r="97">
          <cell r="F97">
            <v>0</v>
          </cell>
        </row>
        <row r="99">
          <cell r="F99" t="str">
            <v>In Bal.</v>
          </cell>
        </row>
        <row r="103">
          <cell r="A103">
            <v>500</v>
          </cell>
          <cell r="F103">
            <v>0</v>
          </cell>
        </row>
        <row r="104">
          <cell r="A104">
            <v>500</v>
          </cell>
          <cell r="F104">
            <v>0</v>
          </cell>
        </row>
        <row r="105">
          <cell r="A105">
            <v>500</v>
          </cell>
          <cell r="F105">
            <v>0</v>
          </cell>
        </row>
        <row r="106">
          <cell r="A106">
            <v>500</v>
          </cell>
          <cell r="F106">
            <v>0</v>
          </cell>
        </row>
        <row r="107">
          <cell r="A107">
            <v>500</v>
          </cell>
          <cell r="F107">
            <v>0</v>
          </cell>
        </row>
        <row r="108">
          <cell r="A108">
            <v>500</v>
          </cell>
          <cell r="F108">
            <v>0</v>
          </cell>
        </row>
        <row r="109">
          <cell r="A109">
            <v>500</v>
          </cell>
          <cell r="F109">
            <v>0</v>
          </cell>
        </row>
        <row r="110">
          <cell r="A110">
            <v>500</v>
          </cell>
          <cell r="F110">
            <v>0</v>
          </cell>
        </row>
        <row r="111">
          <cell r="F111">
            <v>0</v>
          </cell>
        </row>
        <row r="114">
          <cell r="A114">
            <v>600</v>
          </cell>
          <cell r="F114">
            <v>0</v>
          </cell>
        </row>
        <row r="115">
          <cell r="A115">
            <v>600</v>
          </cell>
          <cell r="F115">
            <v>0</v>
          </cell>
        </row>
        <row r="116">
          <cell r="A116">
            <v>600</v>
          </cell>
          <cell r="F116">
            <v>0</v>
          </cell>
        </row>
        <row r="117">
          <cell r="A117">
            <v>600</v>
          </cell>
          <cell r="F117">
            <v>0</v>
          </cell>
        </row>
        <row r="118">
          <cell r="A118">
            <v>600</v>
          </cell>
          <cell r="F118">
            <v>0</v>
          </cell>
        </row>
        <row r="119">
          <cell r="A119">
            <v>600</v>
          </cell>
          <cell r="F119">
            <v>0</v>
          </cell>
        </row>
        <row r="120">
          <cell r="A120">
            <v>600</v>
          </cell>
          <cell r="F120">
            <v>0</v>
          </cell>
        </row>
        <row r="121">
          <cell r="A121">
            <v>600</v>
          </cell>
          <cell r="F121">
            <v>0</v>
          </cell>
        </row>
        <row r="122">
          <cell r="A122">
            <v>600</v>
          </cell>
          <cell r="F122">
            <v>0</v>
          </cell>
        </row>
        <row r="123">
          <cell r="F123">
            <v>0</v>
          </cell>
        </row>
        <row r="124">
          <cell r="F124">
            <v>0</v>
          </cell>
        </row>
        <row r="127">
          <cell r="A127">
            <v>510</v>
          </cell>
          <cell r="F127">
            <v>0</v>
          </cell>
        </row>
        <row r="128">
          <cell r="A128">
            <v>512</v>
          </cell>
          <cell r="F128">
            <v>0</v>
          </cell>
        </row>
        <row r="129">
          <cell r="A129">
            <v>512</v>
          </cell>
          <cell r="F129">
            <v>0</v>
          </cell>
        </row>
        <row r="130">
          <cell r="A130">
            <v>601</v>
          </cell>
          <cell r="F130">
            <v>0</v>
          </cell>
        </row>
        <row r="131">
          <cell r="A131">
            <v>520</v>
          </cell>
          <cell r="F131">
            <v>0</v>
          </cell>
        </row>
        <row r="132">
          <cell r="A132">
            <v>601</v>
          </cell>
          <cell r="F132">
            <v>0</v>
          </cell>
        </row>
        <row r="133">
          <cell r="A133">
            <v>512</v>
          </cell>
          <cell r="F133">
            <v>0</v>
          </cell>
        </row>
        <row r="134">
          <cell r="A134">
            <v>520</v>
          </cell>
          <cell r="F134">
            <v>0</v>
          </cell>
        </row>
        <row r="135">
          <cell r="A135">
            <v>601</v>
          </cell>
          <cell r="F135">
            <v>0</v>
          </cell>
        </row>
        <row r="136">
          <cell r="A136">
            <v>512</v>
          </cell>
          <cell r="F136">
            <v>0</v>
          </cell>
        </row>
        <row r="137">
          <cell r="A137">
            <v>601</v>
          </cell>
          <cell r="F137">
            <v>0</v>
          </cell>
        </row>
        <row r="138">
          <cell r="F138">
            <v>0</v>
          </cell>
        </row>
        <row r="139">
          <cell r="F139">
            <v>0</v>
          </cell>
        </row>
        <row r="140">
          <cell r="A140">
            <v>511</v>
          </cell>
          <cell r="F140">
            <v>0</v>
          </cell>
        </row>
        <row r="141">
          <cell r="A141">
            <v>513</v>
          </cell>
          <cell r="F141">
            <v>0</v>
          </cell>
        </row>
        <row r="142">
          <cell r="A142">
            <v>513</v>
          </cell>
          <cell r="F142">
            <v>0</v>
          </cell>
        </row>
        <row r="143">
          <cell r="A143">
            <v>700</v>
          </cell>
          <cell r="F143">
            <v>0</v>
          </cell>
        </row>
        <row r="144">
          <cell r="A144">
            <v>701</v>
          </cell>
          <cell r="F144">
            <v>0</v>
          </cell>
        </row>
        <row r="145">
          <cell r="F145">
            <v>0</v>
          </cell>
        </row>
        <row r="146">
          <cell r="A146">
            <v>800</v>
          </cell>
          <cell r="F146">
            <v>0</v>
          </cell>
        </row>
        <row r="147">
          <cell r="A147">
            <v>801</v>
          </cell>
          <cell r="F147">
            <v>0</v>
          </cell>
        </row>
      </sheetData>
      <sheetData sheetId="64"/>
      <sheetData sheetId="65"/>
      <sheetData sheetId="66"/>
      <sheetData sheetId="67"/>
      <sheetData sheetId="68"/>
      <sheetData sheetId="69"/>
      <sheetData sheetId="70"/>
      <sheetData sheetId="71">
        <row r="3">
          <cell r="A3" t="str">
            <v>01 North Carolina General Assembly</v>
          </cell>
          <cell r="B3">
            <v>1</v>
          </cell>
          <cell r="C3" t="str">
            <v>01</v>
          </cell>
          <cell r="D3" t="str">
            <v>North Carolina General Assembly</v>
          </cell>
          <cell r="E3" t="str">
            <v>PG</v>
          </cell>
        </row>
        <row r="4">
          <cell r="A4" t="str">
            <v>02 Administrative Office of the Courts</v>
          </cell>
          <cell r="B4">
            <v>2</v>
          </cell>
          <cell r="C4" t="str">
            <v>02</v>
          </cell>
          <cell r="D4" t="str">
            <v>Administrative Office of the Courts</v>
          </cell>
          <cell r="E4" t="str">
            <v>PG</v>
          </cell>
        </row>
        <row r="5">
          <cell r="A5" t="str">
            <v>03 Office of the Governor</v>
          </cell>
          <cell r="B5">
            <v>3</v>
          </cell>
          <cell r="C5" t="str">
            <v>03</v>
          </cell>
          <cell r="D5" t="str">
            <v>Office of the Governor</v>
          </cell>
          <cell r="E5" t="str">
            <v>PG</v>
          </cell>
        </row>
        <row r="6">
          <cell r="A6" t="str">
            <v>04 Office of Lieutenant Governor</v>
          </cell>
          <cell r="B6">
            <v>4</v>
          </cell>
          <cell r="C6" t="str">
            <v>04</v>
          </cell>
          <cell r="D6" t="str">
            <v>Office of Lieutenant Governor</v>
          </cell>
          <cell r="E6" t="str">
            <v>PG</v>
          </cell>
        </row>
        <row r="7">
          <cell r="A7" t="str">
            <v>05 Office of the Secretary of State</v>
          </cell>
          <cell r="B7">
            <v>5</v>
          </cell>
          <cell r="C7" t="str">
            <v>05</v>
          </cell>
          <cell r="D7" t="str">
            <v>Office of the Secretary of State</v>
          </cell>
          <cell r="E7" t="str">
            <v>PG</v>
          </cell>
        </row>
        <row r="8">
          <cell r="A8" t="str">
            <v>06 Office of the State Auditor</v>
          </cell>
          <cell r="B8">
            <v>6</v>
          </cell>
          <cell r="C8" t="str">
            <v>06</v>
          </cell>
          <cell r="D8" t="str">
            <v>Office of the State Auditor</v>
          </cell>
          <cell r="E8" t="str">
            <v>PG</v>
          </cell>
        </row>
        <row r="9">
          <cell r="A9" t="str">
            <v xml:space="preserve">07 Department of the State Treasurer </v>
          </cell>
          <cell r="B9">
            <v>7</v>
          </cell>
          <cell r="C9" t="str">
            <v>07</v>
          </cell>
          <cell r="D9" t="str">
            <v xml:space="preserve">Department of the State Treasurer </v>
          </cell>
          <cell r="E9" t="str">
            <v>PG</v>
          </cell>
        </row>
        <row r="10">
          <cell r="A10" t="str">
            <v xml:space="preserve">08 Department of Public Instruction </v>
          </cell>
          <cell r="B10">
            <v>8</v>
          </cell>
          <cell r="C10" t="str">
            <v>08</v>
          </cell>
          <cell r="D10" t="str">
            <v xml:space="preserve">Department of Public Instruction </v>
          </cell>
          <cell r="E10" t="str">
            <v>PG</v>
          </cell>
        </row>
        <row r="11">
          <cell r="A11" t="str">
            <v xml:space="preserve">09 Department of Justice </v>
          </cell>
          <cell r="B11">
            <v>9</v>
          </cell>
          <cell r="C11" t="str">
            <v>09</v>
          </cell>
          <cell r="D11" t="str">
            <v xml:space="preserve">Department of Justice </v>
          </cell>
          <cell r="E11" t="str">
            <v>PG</v>
          </cell>
        </row>
        <row r="12">
          <cell r="A12" t="str">
            <v>10 Department of Agriculture</v>
          </cell>
          <cell r="B12">
            <v>10</v>
          </cell>
          <cell r="C12" t="str">
            <v>10</v>
          </cell>
          <cell r="D12" t="str">
            <v>Department of Agriculture</v>
          </cell>
          <cell r="E12" t="str">
            <v>PG</v>
          </cell>
        </row>
        <row r="13">
          <cell r="A13" t="str">
            <v>10F NC Agricultural Finance Authority</v>
          </cell>
          <cell r="B13" t="str">
            <v>10F</v>
          </cell>
          <cell r="C13" t="str">
            <v>10F</v>
          </cell>
          <cell r="D13" t="str">
            <v>NC Agricultural Finance Authority</v>
          </cell>
          <cell r="E13" t="str">
            <v>CU-Nonmajor</v>
          </cell>
        </row>
        <row r="14">
          <cell r="A14" t="str">
            <v>11 Department of Labor</v>
          </cell>
          <cell r="B14">
            <v>11</v>
          </cell>
          <cell r="C14" t="str">
            <v>11</v>
          </cell>
          <cell r="D14" t="str">
            <v>Department of Labor</v>
          </cell>
          <cell r="E14" t="str">
            <v>PG</v>
          </cell>
        </row>
        <row r="15">
          <cell r="A15" t="str">
            <v xml:space="preserve">12 Department of Insurance </v>
          </cell>
          <cell r="B15">
            <v>12</v>
          </cell>
          <cell r="C15" t="str">
            <v>12</v>
          </cell>
          <cell r="D15" t="str">
            <v xml:space="preserve">Department of Insurance </v>
          </cell>
          <cell r="E15" t="str">
            <v>PG</v>
          </cell>
        </row>
        <row r="16">
          <cell r="A16" t="str">
            <v xml:space="preserve">13 Department of Administration </v>
          </cell>
          <cell r="B16">
            <v>13</v>
          </cell>
          <cell r="C16" t="str">
            <v>13</v>
          </cell>
          <cell r="D16" t="str">
            <v xml:space="preserve">Department of Administration </v>
          </cell>
          <cell r="E16" t="str">
            <v>PG</v>
          </cell>
        </row>
        <row r="17">
          <cell r="A17" t="str">
            <v xml:space="preserve">14 Office of the State Controller </v>
          </cell>
          <cell r="B17">
            <v>14</v>
          </cell>
          <cell r="C17" t="str">
            <v>14</v>
          </cell>
          <cell r="D17" t="str">
            <v xml:space="preserve">Office of the State Controller </v>
          </cell>
          <cell r="E17" t="str">
            <v>PG</v>
          </cell>
        </row>
        <row r="18">
          <cell r="A18" t="str">
            <v>15 Department of Transportation</v>
          </cell>
          <cell r="B18">
            <v>15</v>
          </cell>
          <cell r="C18" t="str">
            <v>15</v>
          </cell>
          <cell r="D18" t="str">
            <v>Department of Transportation</v>
          </cell>
          <cell r="E18" t="str">
            <v>PG</v>
          </cell>
        </row>
        <row r="19">
          <cell r="A19" t="str">
            <v>15T NC Turnpike Authority</v>
          </cell>
          <cell r="B19" t="str">
            <v>15T</v>
          </cell>
          <cell r="C19" t="str">
            <v>15T</v>
          </cell>
          <cell r="D19" t="str">
            <v>NC Turnpike Authority</v>
          </cell>
          <cell r="E19" t="str">
            <v>CU-Nonmajor</v>
          </cell>
        </row>
        <row r="20">
          <cell r="A20" t="str">
            <v>16 Dept. of Environment &amp; Natural Res.</v>
          </cell>
          <cell r="B20">
            <v>16</v>
          </cell>
          <cell r="C20" t="str">
            <v>16</v>
          </cell>
          <cell r="D20" t="str">
            <v>Dept. of Environment &amp; Natural Res.</v>
          </cell>
          <cell r="E20" t="str">
            <v>PG</v>
          </cell>
        </row>
        <row r="21">
          <cell r="A21" t="str">
            <v>17 Wildlife Resources Commission</v>
          </cell>
          <cell r="B21">
            <v>17</v>
          </cell>
          <cell r="C21" t="str">
            <v>17</v>
          </cell>
          <cell r="D21" t="str">
            <v>Wildlife Resources Commission</v>
          </cell>
          <cell r="E21" t="str">
            <v>PG</v>
          </cell>
        </row>
        <row r="22">
          <cell r="A22" t="str">
            <v>18 Dept. of Juvenile Justice &amp; Delinquency Prev.</v>
          </cell>
          <cell r="B22">
            <v>18</v>
          </cell>
          <cell r="C22" t="str">
            <v>18</v>
          </cell>
          <cell r="D22" t="str">
            <v>Dept. of Juvenile Justice &amp; Delinquency Prev.</v>
          </cell>
          <cell r="E22" t="str">
            <v>PG</v>
          </cell>
        </row>
        <row r="23">
          <cell r="A23" t="str">
            <v>2X Dept. of Health and Human Services</v>
          </cell>
          <cell r="B23" t="str">
            <v>2X</v>
          </cell>
          <cell r="C23" t="str">
            <v>2X</v>
          </cell>
          <cell r="D23" t="str">
            <v>Dept. of Health and Human Services</v>
          </cell>
          <cell r="E23" t="str">
            <v>PG</v>
          </cell>
        </row>
        <row r="24">
          <cell r="A24" t="str">
            <v>3X DHHS - Mental Health</v>
          </cell>
          <cell r="B24" t="str">
            <v>3X</v>
          </cell>
          <cell r="C24" t="str">
            <v>3X</v>
          </cell>
          <cell r="D24" t="str">
            <v>DHHS - Mental Health</v>
          </cell>
          <cell r="E24" t="str">
            <v>PG</v>
          </cell>
        </row>
        <row r="25">
          <cell r="A25" t="str">
            <v>41 Information Technology Services</v>
          </cell>
          <cell r="B25">
            <v>41</v>
          </cell>
          <cell r="C25" t="str">
            <v>41</v>
          </cell>
          <cell r="D25" t="str">
            <v>Information Technology Services</v>
          </cell>
          <cell r="E25" t="str">
            <v>PG</v>
          </cell>
        </row>
        <row r="26">
          <cell r="A26" t="str">
            <v>42 Department of Correction</v>
          </cell>
          <cell r="B26">
            <v>42</v>
          </cell>
          <cell r="C26" t="str">
            <v>42</v>
          </cell>
          <cell r="D26" t="str">
            <v>Department of Correction</v>
          </cell>
          <cell r="E26" t="str">
            <v>PG</v>
          </cell>
        </row>
        <row r="27">
          <cell r="A27" t="str">
            <v>43 Department of Commerce</v>
          </cell>
          <cell r="B27">
            <v>43</v>
          </cell>
          <cell r="C27" t="str">
            <v>43</v>
          </cell>
          <cell r="D27" t="str">
            <v>Department of Commerce</v>
          </cell>
          <cell r="E27" t="str">
            <v>PG</v>
          </cell>
        </row>
        <row r="28">
          <cell r="A28" t="str">
            <v>44 Employment Security Commission</v>
          </cell>
          <cell r="B28">
            <v>44</v>
          </cell>
          <cell r="C28" t="str">
            <v>44</v>
          </cell>
          <cell r="D28" t="str">
            <v>Employment Security Commission</v>
          </cell>
          <cell r="E28" t="str">
            <v>PG</v>
          </cell>
        </row>
        <row r="29">
          <cell r="A29" t="str">
            <v>45 Department of Revenue</v>
          </cell>
          <cell r="B29">
            <v>45</v>
          </cell>
          <cell r="C29" t="str">
            <v>45</v>
          </cell>
          <cell r="D29" t="str">
            <v>Department of Revenue</v>
          </cell>
          <cell r="E29" t="str">
            <v>PG</v>
          </cell>
        </row>
        <row r="30">
          <cell r="A30" t="str">
            <v>46 Department of Cultural Resources</v>
          </cell>
          <cell r="B30">
            <v>46</v>
          </cell>
          <cell r="C30" t="str">
            <v>46</v>
          </cell>
          <cell r="D30" t="str">
            <v>Department of Cultural Resources</v>
          </cell>
          <cell r="E30" t="str">
            <v>PG</v>
          </cell>
        </row>
        <row r="31">
          <cell r="A31" t="str">
            <v>47 Dept. of Crime Control &amp; Public Safety</v>
          </cell>
          <cell r="B31">
            <v>47</v>
          </cell>
          <cell r="C31" t="str">
            <v>47</v>
          </cell>
          <cell r="D31" t="str">
            <v>Dept. of Crime Control &amp; Public Safety</v>
          </cell>
          <cell r="E31" t="str">
            <v>PG</v>
          </cell>
        </row>
        <row r="32">
          <cell r="A32" t="str">
            <v>48 UNC Hospitals</v>
          </cell>
          <cell r="B32">
            <v>48</v>
          </cell>
          <cell r="C32" t="str">
            <v>48</v>
          </cell>
          <cell r="D32" t="str">
            <v>UNC Hospitals</v>
          </cell>
          <cell r="E32" t="str">
            <v>CU-UNC</v>
          </cell>
        </row>
        <row r="33">
          <cell r="A33" t="str">
            <v>48E UNC Hospitals - Enterprise Fund</v>
          </cell>
          <cell r="B33" t="str">
            <v>48E</v>
          </cell>
          <cell r="C33" t="str">
            <v>48E</v>
          </cell>
          <cell r="D33" t="str">
            <v>UNC Hospitals - Enterprise Fund</v>
          </cell>
          <cell r="E33" t="str">
            <v>CU-UNC</v>
          </cell>
        </row>
        <row r="34">
          <cell r="A34" t="str">
            <v>48L UNC Hospitals - LITF</v>
          </cell>
          <cell r="B34" t="str">
            <v>48L</v>
          </cell>
          <cell r="C34" t="str">
            <v>48L</v>
          </cell>
          <cell r="D34" t="str">
            <v>UNC Hospitals - LITF</v>
          </cell>
          <cell r="E34" t="str">
            <v>CU-UNC</v>
          </cell>
        </row>
        <row r="35">
          <cell r="A35" t="str">
            <v>48R Rex Healthcare</v>
          </cell>
          <cell r="B35" t="str">
            <v>48R</v>
          </cell>
          <cell r="C35" t="str">
            <v>48R</v>
          </cell>
          <cell r="D35" t="str">
            <v>Rex Healthcare</v>
          </cell>
          <cell r="E35" t="str">
            <v>CU-UNC</v>
          </cell>
        </row>
        <row r="36">
          <cell r="A36" t="str">
            <v>50 Community College System Office</v>
          </cell>
          <cell r="B36">
            <v>50</v>
          </cell>
          <cell r="C36" t="str">
            <v>50</v>
          </cell>
          <cell r="D36" t="str">
            <v>Community College System Office</v>
          </cell>
          <cell r="E36" t="str">
            <v>PG</v>
          </cell>
        </row>
        <row r="37">
          <cell r="A37" t="str">
            <v>60 State Board of Elections</v>
          </cell>
          <cell r="B37">
            <v>60</v>
          </cell>
          <cell r="C37" t="str">
            <v>60</v>
          </cell>
          <cell r="D37" t="str">
            <v>State Board of Elections</v>
          </cell>
          <cell r="E37" t="str">
            <v>PG</v>
          </cell>
        </row>
        <row r="38">
          <cell r="A38" t="str">
            <v>61 NC Education Lottery</v>
          </cell>
          <cell r="B38" t="str">
            <v>61</v>
          </cell>
          <cell r="C38" t="str">
            <v>61</v>
          </cell>
          <cell r="D38" t="str">
            <v>NC Education Lottery</v>
          </cell>
          <cell r="E38" t="str">
            <v>PG</v>
          </cell>
        </row>
        <row r="39">
          <cell r="A39" t="str">
            <v>67 Office of Administrative Hearings</v>
          </cell>
          <cell r="B39">
            <v>67</v>
          </cell>
          <cell r="C39" t="str">
            <v>67</v>
          </cell>
          <cell r="D39" t="str">
            <v>Office of Administrative Hearings</v>
          </cell>
          <cell r="E39" t="str">
            <v>PG</v>
          </cell>
        </row>
        <row r="40">
          <cell r="A40" t="str">
            <v>69 USS North Carolina Battleship Comm.</v>
          </cell>
          <cell r="B40" t="str">
            <v>69</v>
          </cell>
          <cell r="C40" t="str">
            <v>69</v>
          </cell>
          <cell r="D40" t="str">
            <v>USS North Carolina Battleship Comm.</v>
          </cell>
          <cell r="E40" t="str">
            <v>PG</v>
          </cell>
        </row>
        <row r="41">
          <cell r="A41" t="str">
            <v>6A State Health Plan</v>
          </cell>
          <cell r="B41" t="str">
            <v>6A</v>
          </cell>
          <cell r="C41" t="str">
            <v>6A</v>
          </cell>
          <cell r="D41" t="str">
            <v>State Health Plan</v>
          </cell>
          <cell r="E41" t="str">
            <v>PG</v>
          </cell>
        </row>
        <row r="42">
          <cell r="A42" t="str">
            <v>6B Deferred Comp</v>
          </cell>
          <cell r="B42" t="str">
            <v>6B</v>
          </cell>
          <cell r="C42" t="str">
            <v>6B</v>
          </cell>
          <cell r="D42" t="str">
            <v>Deferred Comp</v>
          </cell>
          <cell r="E42" t="str">
            <v>PG</v>
          </cell>
        </row>
        <row r="43">
          <cell r="A43" t="str">
            <v>6C NC 401(k) Plan</v>
          </cell>
          <cell r="B43" t="str">
            <v>6C</v>
          </cell>
          <cell r="C43" t="str">
            <v>6C</v>
          </cell>
          <cell r="D43" t="str">
            <v>NC 401(k) Plan</v>
          </cell>
          <cell r="E43" t="str">
            <v>PG</v>
          </cell>
        </row>
        <row r="44">
          <cell r="A44" t="str">
            <v>70 Admin. Rules Review Cm.</v>
          </cell>
          <cell r="B44">
            <v>70</v>
          </cell>
          <cell r="C44" t="str">
            <v>70</v>
          </cell>
          <cell r="D44" t="str">
            <v>Admin. Rules Review Cm.</v>
          </cell>
          <cell r="E44" t="str">
            <v>PG</v>
          </cell>
        </row>
        <row r="45">
          <cell r="A45" t="str">
            <v>71 Clerk of Supreme Court</v>
          </cell>
          <cell r="B45" t="str">
            <v>71</v>
          </cell>
          <cell r="C45" t="str">
            <v>71</v>
          </cell>
          <cell r="D45" t="str">
            <v>Clerk of Supreme Court</v>
          </cell>
          <cell r="E45" t="str">
            <v>PG</v>
          </cell>
        </row>
        <row r="46">
          <cell r="A46" t="str">
            <v>72 Clerk of Court of Appeals</v>
          </cell>
          <cell r="B46" t="str">
            <v>72</v>
          </cell>
          <cell r="C46" t="str">
            <v>72</v>
          </cell>
          <cell r="D46" t="str">
            <v>Clerk of Court of Appeals</v>
          </cell>
          <cell r="E46" t="str">
            <v>PG</v>
          </cell>
        </row>
        <row r="47">
          <cell r="A47" t="str">
            <v>87 School of Science &amp; Mathematics</v>
          </cell>
          <cell r="B47">
            <v>87</v>
          </cell>
          <cell r="C47" t="str">
            <v>87</v>
          </cell>
          <cell r="D47" t="str">
            <v>School of Science &amp; Mathematics</v>
          </cell>
          <cell r="E47" t="str">
            <v>CU-UNC</v>
          </cell>
        </row>
        <row r="48">
          <cell r="A48" t="str">
            <v>0A North Carolina Housing Finance Ag.</v>
          </cell>
          <cell r="B48" t="str">
            <v>0A</v>
          </cell>
          <cell r="C48" t="str">
            <v>0A</v>
          </cell>
          <cell r="D48" t="str">
            <v>North Carolina Housing Finance Ag.</v>
          </cell>
          <cell r="E48" t="str">
            <v>CU-Major</v>
          </cell>
        </row>
        <row r="49">
          <cell r="A49" t="str">
            <v>90 General Fund - OSC</v>
          </cell>
          <cell r="B49" t="str">
            <v>90</v>
          </cell>
          <cell r="C49" t="str">
            <v>90</v>
          </cell>
          <cell r="D49" t="str">
            <v>General Fund - OSC</v>
          </cell>
          <cell r="E49" t="str">
            <v>PG</v>
          </cell>
        </row>
        <row r="50">
          <cell r="A50" t="str">
            <v>99 General Fund - DOR</v>
          </cell>
          <cell r="B50" t="str">
            <v>99</v>
          </cell>
          <cell r="C50" t="str">
            <v>99</v>
          </cell>
          <cell r="D50" t="str">
            <v>General Fund - DOR</v>
          </cell>
          <cell r="E50" t="str">
            <v>PG</v>
          </cell>
        </row>
        <row r="51">
          <cell r="A51" t="str">
            <v>RX OSC-Central Accounts</v>
          </cell>
          <cell r="B51" t="str">
            <v>RX</v>
          </cell>
          <cell r="C51" t="str">
            <v>RX</v>
          </cell>
          <cell r="D51" t="str">
            <v>OSC-Central Accounts</v>
          </cell>
          <cell r="E51" t="str">
            <v>PG</v>
          </cell>
        </row>
        <row r="52">
          <cell r="A52" t="str">
            <v>U10 UNC-General Administration</v>
          </cell>
          <cell r="B52" t="str">
            <v>U10</v>
          </cell>
          <cell r="C52" t="str">
            <v>U10</v>
          </cell>
          <cell r="D52" t="str">
            <v>UNC-General Administration</v>
          </cell>
          <cell r="E52" t="str">
            <v>CU-UNC</v>
          </cell>
        </row>
        <row r="53">
          <cell r="A53" t="str">
            <v>U20 UNC at Chapel Hill</v>
          </cell>
          <cell r="B53" t="str">
            <v>U20</v>
          </cell>
          <cell r="C53" t="str">
            <v>U20</v>
          </cell>
          <cell r="D53" t="str">
            <v>UNC at Chapel Hill</v>
          </cell>
          <cell r="E53" t="str">
            <v>CU-UNC</v>
          </cell>
        </row>
        <row r="54">
          <cell r="A54" t="str">
            <v>U30 North Carolina State University</v>
          </cell>
          <cell r="B54" t="str">
            <v>U30</v>
          </cell>
          <cell r="C54" t="str">
            <v>U30</v>
          </cell>
          <cell r="D54" t="str">
            <v>North Carolina State University</v>
          </cell>
          <cell r="E54" t="str">
            <v>CU-UNC</v>
          </cell>
        </row>
        <row r="55">
          <cell r="A55" t="str">
            <v>U40 UNC at Greensboro</v>
          </cell>
          <cell r="B55" t="str">
            <v>U40</v>
          </cell>
          <cell r="C55" t="str">
            <v>U40</v>
          </cell>
          <cell r="D55" t="str">
            <v>UNC at Greensboro</v>
          </cell>
          <cell r="E55" t="str">
            <v>CU-UNC</v>
          </cell>
        </row>
        <row r="56">
          <cell r="A56" t="str">
            <v>U50 UNC at Charlotte</v>
          </cell>
          <cell r="B56" t="str">
            <v>U50</v>
          </cell>
          <cell r="C56" t="str">
            <v>U50</v>
          </cell>
          <cell r="D56" t="str">
            <v>UNC at Charlotte</v>
          </cell>
          <cell r="E56" t="str">
            <v>CU-UNC</v>
          </cell>
        </row>
        <row r="57">
          <cell r="A57" t="str">
            <v>U55 UNC at Asheville</v>
          </cell>
          <cell r="B57" t="str">
            <v>U55</v>
          </cell>
          <cell r="C57" t="str">
            <v>U55</v>
          </cell>
          <cell r="D57" t="str">
            <v>UNC at Asheville</v>
          </cell>
          <cell r="E57" t="str">
            <v>CU-UNC</v>
          </cell>
        </row>
        <row r="58">
          <cell r="A58" t="str">
            <v>U60 UNC at Wilmington</v>
          </cell>
          <cell r="B58" t="str">
            <v>U60</v>
          </cell>
          <cell r="C58" t="str">
            <v>U60</v>
          </cell>
          <cell r="D58" t="str">
            <v>UNC at Wilmington</v>
          </cell>
          <cell r="E58" t="str">
            <v>CU-UNC</v>
          </cell>
        </row>
        <row r="59">
          <cell r="A59" t="str">
            <v>U65 East Carolina University</v>
          </cell>
          <cell r="B59" t="str">
            <v>U65</v>
          </cell>
          <cell r="C59" t="str">
            <v>U65</v>
          </cell>
          <cell r="D59" t="str">
            <v>East Carolina University</v>
          </cell>
          <cell r="E59" t="str">
            <v>CU-UNC</v>
          </cell>
        </row>
        <row r="60">
          <cell r="A60" t="str">
            <v>U70 North Carolina A&amp;T</v>
          </cell>
          <cell r="B60" t="str">
            <v>U70</v>
          </cell>
          <cell r="C60" t="str">
            <v>U70</v>
          </cell>
          <cell r="D60" t="str">
            <v>North Carolina A&amp;T</v>
          </cell>
          <cell r="E60" t="str">
            <v>CU-UNC</v>
          </cell>
        </row>
        <row r="61">
          <cell r="A61" t="str">
            <v>U75 Western Carolina University</v>
          </cell>
          <cell r="B61" t="str">
            <v>U75</v>
          </cell>
          <cell r="C61" t="str">
            <v>U75</v>
          </cell>
          <cell r="D61" t="str">
            <v>Western Carolina University</v>
          </cell>
          <cell r="E61" t="str">
            <v>CU-UNC</v>
          </cell>
        </row>
        <row r="62">
          <cell r="A62" t="str">
            <v>U80 Appalachian State University</v>
          </cell>
          <cell r="B62" t="str">
            <v>U80</v>
          </cell>
          <cell r="C62" t="str">
            <v>U80</v>
          </cell>
          <cell r="D62" t="str">
            <v>Appalachian State University</v>
          </cell>
          <cell r="E62" t="str">
            <v>CU-UNC</v>
          </cell>
        </row>
        <row r="63">
          <cell r="A63" t="str">
            <v>U82 UNC at Pembroke</v>
          </cell>
          <cell r="B63" t="str">
            <v>U82</v>
          </cell>
          <cell r="C63" t="str">
            <v>U82</v>
          </cell>
          <cell r="D63" t="str">
            <v>UNC at Pembroke</v>
          </cell>
          <cell r="E63" t="str">
            <v>CU-UNC</v>
          </cell>
        </row>
        <row r="64">
          <cell r="A64" t="str">
            <v>U84 Winston-Salem State University</v>
          </cell>
          <cell r="B64" t="str">
            <v>U84</v>
          </cell>
          <cell r="C64" t="str">
            <v>U84</v>
          </cell>
          <cell r="D64" t="str">
            <v>Winston-Salem State University</v>
          </cell>
          <cell r="E64" t="str">
            <v>CU-UNC</v>
          </cell>
        </row>
        <row r="65">
          <cell r="A65" t="str">
            <v>U86 Elizabeth City State University</v>
          </cell>
          <cell r="B65" t="str">
            <v>U86</v>
          </cell>
          <cell r="C65" t="str">
            <v>U86</v>
          </cell>
          <cell r="D65" t="str">
            <v>Elizabeth City State University</v>
          </cell>
          <cell r="E65" t="str">
            <v>CU-UNC</v>
          </cell>
        </row>
        <row r="66">
          <cell r="A66" t="str">
            <v>U88 Fayetteville State University</v>
          </cell>
          <cell r="B66" t="str">
            <v>U88</v>
          </cell>
          <cell r="C66" t="str">
            <v>U88</v>
          </cell>
          <cell r="D66" t="str">
            <v>Fayetteville State University</v>
          </cell>
          <cell r="E66" t="str">
            <v>CU-UNC</v>
          </cell>
        </row>
        <row r="67">
          <cell r="A67" t="str">
            <v>U90 North Carolina Central University</v>
          </cell>
          <cell r="B67" t="str">
            <v>U90</v>
          </cell>
          <cell r="C67" t="str">
            <v>U90</v>
          </cell>
          <cell r="D67" t="str">
            <v>North Carolina Central University</v>
          </cell>
          <cell r="E67" t="str">
            <v>CU-UNC</v>
          </cell>
        </row>
        <row r="68">
          <cell r="A68" t="str">
            <v>U92 North Carolina School of the Arts</v>
          </cell>
          <cell r="B68" t="str">
            <v>U92</v>
          </cell>
          <cell r="C68" t="str">
            <v>U92</v>
          </cell>
          <cell r="D68" t="str">
            <v>North Carolina School of the Arts</v>
          </cell>
          <cell r="E68" t="str">
            <v>CU-UNC</v>
          </cell>
        </row>
        <row r="69">
          <cell r="A69" t="str">
            <v>Z3 NC Global TransPark Authority</v>
          </cell>
          <cell r="B69" t="str">
            <v>Z3</v>
          </cell>
          <cell r="C69" t="str">
            <v>Z3</v>
          </cell>
          <cell r="D69" t="str">
            <v>NC Global TransPark Authority</v>
          </cell>
          <cell r="E69" t="str">
            <v>CU-Nonmajor</v>
          </cell>
        </row>
        <row r="70">
          <cell r="A70" t="str">
            <v>Z7 NC Partnership for Children</v>
          </cell>
          <cell r="B70" t="str">
            <v>Z7</v>
          </cell>
          <cell r="C70" t="str">
            <v>Z7</v>
          </cell>
          <cell r="D70" t="str">
            <v>NC Partnership for Children</v>
          </cell>
          <cell r="E70" t="str">
            <v>CU-Nonmajor</v>
          </cell>
        </row>
        <row r="71">
          <cell r="A71" t="str">
            <v>ZA NC State Ports Authority</v>
          </cell>
          <cell r="B71" t="str">
            <v>ZA</v>
          </cell>
          <cell r="C71" t="str">
            <v>ZA</v>
          </cell>
          <cell r="D71" t="str">
            <v>NC State Ports Authority</v>
          </cell>
          <cell r="E71" t="str">
            <v>CU-Nonmajor</v>
          </cell>
        </row>
        <row r="72">
          <cell r="A72" t="str">
            <v>ZB State Education Assistance Authority</v>
          </cell>
          <cell r="B72" t="str">
            <v>ZB</v>
          </cell>
          <cell r="C72" t="str">
            <v>ZB</v>
          </cell>
          <cell r="D72" t="str">
            <v>State Education Assistance Authority</v>
          </cell>
          <cell r="E72" t="str">
            <v>CU-Major</v>
          </cell>
        </row>
        <row r="73">
          <cell r="A73" t="str">
            <v>ZC Western NC Regional Economic Dev Comm</v>
          </cell>
          <cell r="B73" t="str">
            <v>ZC</v>
          </cell>
          <cell r="C73" t="str">
            <v>ZC</v>
          </cell>
          <cell r="D73" t="str">
            <v>Western NC Regional Economic Dev Comm</v>
          </cell>
          <cell r="E73" t="str">
            <v>CU-Nonmajor</v>
          </cell>
        </row>
        <row r="74">
          <cell r="A74" t="str">
            <v>ZD Northeastern NC Regional Econ Dev Comm</v>
          </cell>
          <cell r="B74" t="str">
            <v>ZD</v>
          </cell>
          <cell r="C74" t="str">
            <v>ZD</v>
          </cell>
          <cell r="D74" t="str">
            <v>Northeastern NC Regional Econ Dev Comm</v>
          </cell>
          <cell r="E74" t="str">
            <v>CU-Nonmajor</v>
          </cell>
        </row>
        <row r="75">
          <cell r="A75" t="str">
            <v>ZE Southeastern NC Regional Econ Dev Comm</v>
          </cell>
          <cell r="B75" t="str">
            <v>ZE</v>
          </cell>
          <cell r="C75" t="str">
            <v>ZE</v>
          </cell>
          <cell r="D75" t="str">
            <v>Southeastern NC Regional Econ Dev Comm</v>
          </cell>
          <cell r="E75" t="str">
            <v>CU-Nonmajor</v>
          </cell>
        </row>
        <row r="76">
          <cell r="A76" t="str">
            <v>ZH NC Railroad Company</v>
          </cell>
          <cell r="B76" t="str">
            <v>ZH</v>
          </cell>
          <cell r="C76" t="str">
            <v>ZH</v>
          </cell>
          <cell r="D76" t="str">
            <v>NC Railroad Company</v>
          </cell>
          <cell r="E76" t="str">
            <v>CU-Nonmajor</v>
          </cell>
        </row>
        <row r="77">
          <cell r="A77" t="str">
            <v>ZI The Golden LEAF, Inc.</v>
          </cell>
          <cell r="B77" t="str">
            <v>ZI</v>
          </cell>
          <cell r="C77" t="str">
            <v>ZI</v>
          </cell>
          <cell r="D77" t="str">
            <v>The Golden LEAF, Inc.</v>
          </cell>
          <cell r="E77" t="str">
            <v>CU-Major</v>
          </cell>
        </row>
        <row r="78">
          <cell r="A78" t="str">
            <v>ZJ NC Phase II Tobacco Certification Entity, Inc.</v>
          </cell>
          <cell r="B78" t="str">
            <v>ZJ</v>
          </cell>
          <cell r="C78" t="str">
            <v>ZJ</v>
          </cell>
          <cell r="D78" t="str">
            <v>NC Phase II Tobacco Certification Entity, Inc.</v>
          </cell>
          <cell r="E78" t="str">
            <v>CU-Nonmajor</v>
          </cell>
        </row>
        <row r="79">
          <cell r="A79" t="str">
            <v>C0 Alamance Community College</v>
          </cell>
          <cell r="C79" t="str">
            <v>C0</v>
          </cell>
          <cell r="D79" t="str">
            <v>Alamance Community College</v>
          </cell>
          <cell r="E79" t="str">
            <v>CU-CC</v>
          </cell>
        </row>
        <row r="80">
          <cell r="A80" t="str">
            <v>C2 Asheville-Buncombe Technical Community College</v>
          </cell>
          <cell r="C80" t="str">
            <v>C2</v>
          </cell>
          <cell r="D80" t="str">
            <v>Asheville-Buncombe Technical Community College</v>
          </cell>
          <cell r="E80" t="str">
            <v>CU-CC</v>
          </cell>
        </row>
        <row r="81">
          <cell r="A81" t="str">
            <v>C3 Beaufort County Community College</v>
          </cell>
          <cell r="C81" t="str">
            <v>C3</v>
          </cell>
          <cell r="D81" t="str">
            <v>Beaufort County Community College</v>
          </cell>
          <cell r="E81" t="str">
            <v>CU-CC</v>
          </cell>
        </row>
        <row r="82">
          <cell r="A82" t="str">
            <v>C4 Bladen Community College</v>
          </cell>
          <cell r="C82" t="str">
            <v>C4</v>
          </cell>
          <cell r="D82" t="str">
            <v>Bladen Community College</v>
          </cell>
          <cell r="E82" t="str">
            <v>CU-CC</v>
          </cell>
        </row>
        <row r="83">
          <cell r="A83" t="str">
            <v>C5 Blue Ridge Community College</v>
          </cell>
          <cell r="C83" t="str">
            <v>C5</v>
          </cell>
          <cell r="D83" t="str">
            <v>Blue Ridge Community College</v>
          </cell>
          <cell r="E83" t="str">
            <v>CU-CC</v>
          </cell>
        </row>
        <row r="84">
          <cell r="A84" t="str">
            <v>C6 Brunswick Community College</v>
          </cell>
          <cell r="C84" t="str">
            <v>C6</v>
          </cell>
          <cell r="D84" t="str">
            <v>Brunswick Community College</v>
          </cell>
          <cell r="E84" t="str">
            <v>CU-CC</v>
          </cell>
        </row>
        <row r="85">
          <cell r="A85" t="str">
            <v>C7 Caldwell Community College and Technical Institute</v>
          </cell>
          <cell r="C85" t="str">
            <v>C7</v>
          </cell>
          <cell r="D85" t="str">
            <v>Caldwell Community College and Technical Institute</v>
          </cell>
          <cell r="E85" t="str">
            <v>CU-CC</v>
          </cell>
        </row>
        <row r="86">
          <cell r="A86" t="str">
            <v>C8 Cape Fear Community College</v>
          </cell>
          <cell r="C86" t="str">
            <v>C8</v>
          </cell>
          <cell r="D86" t="str">
            <v>Cape Fear Community College</v>
          </cell>
          <cell r="E86" t="str">
            <v>CU-CC</v>
          </cell>
        </row>
        <row r="87">
          <cell r="A87" t="str">
            <v>C9 Carteret Community College</v>
          </cell>
          <cell r="C87" t="str">
            <v>C9</v>
          </cell>
          <cell r="D87" t="str">
            <v>Carteret Community College</v>
          </cell>
          <cell r="E87" t="str">
            <v>CU-CC</v>
          </cell>
        </row>
        <row r="88">
          <cell r="A88" t="str">
            <v>CA Catawba Valley Community College</v>
          </cell>
          <cell r="C88" t="str">
            <v>CA</v>
          </cell>
          <cell r="D88" t="str">
            <v>Catawba Valley Community College</v>
          </cell>
          <cell r="E88" t="str">
            <v>CU-CC</v>
          </cell>
        </row>
        <row r="89">
          <cell r="A89" t="str">
            <v>CB Central Carolina Community College</v>
          </cell>
          <cell r="C89" t="str">
            <v>CB</v>
          </cell>
          <cell r="D89" t="str">
            <v>Central Carolina Community College</v>
          </cell>
          <cell r="E89" t="str">
            <v>CU-CC</v>
          </cell>
        </row>
        <row r="90">
          <cell r="A90" t="str">
            <v>CC Central Piedmont Community College</v>
          </cell>
          <cell r="C90" t="str">
            <v>CC</v>
          </cell>
          <cell r="D90" t="str">
            <v>Central Piedmont Community College</v>
          </cell>
          <cell r="E90" t="str">
            <v>CU-CC</v>
          </cell>
        </row>
        <row r="91">
          <cell r="A91" t="str">
            <v>CD Cleveland Community College</v>
          </cell>
          <cell r="C91" t="str">
            <v>CD</v>
          </cell>
          <cell r="D91" t="str">
            <v>Cleveland Community College</v>
          </cell>
          <cell r="E91" t="str">
            <v>CU-CC</v>
          </cell>
        </row>
        <row r="92">
          <cell r="A92" t="str">
            <v>CE Coastal Carolina Community College</v>
          </cell>
          <cell r="C92" t="str">
            <v>CE</v>
          </cell>
          <cell r="D92" t="str">
            <v>Coastal Carolina Community College</v>
          </cell>
          <cell r="E92" t="str">
            <v>CU-CC</v>
          </cell>
        </row>
        <row r="93">
          <cell r="A93" t="str">
            <v>CF College of the Albemarle</v>
          </cell>
          <cell r="C93" t="str">
            <v>CF</v>
          </cell>
          <cell r="D93" t="str">
            <v>College of the Albemarle</v>
          </cell>
          <cell r="E93" t="str">
            <v>CU-CC</v>
          </cell>
        </row>
        <row r="94">
          <cell r="A94" t="str">
            <v>CG Craven Community College</v>
          </cell>
          <cell r="C94" t="str">
            <v>CG</v>
          </cell>
          <cell r="D94" t="str">
            <v>Craven Community College</v>
          </cell>
          <cell r="E94" t="str">
            <v>CU-CC</v>
          </cell>
        </row>
        <row r="95">
          <cell r="A95" t="str">
            <v>CH Davidson County Community College</v>
          </cell>
          <cell r="C95" t="str">
            <v>CH</v>
          </cell>
          <cell r="D95" t="str">
            <v>Davidson County Community College</v>
          </cell>
          <cell r="E95" t="str">
            <v>CU-CC</v>
          </cell>
        </row>
        <row r="96">
          <cell r="A96" t="str">
            <v>CJ Durham Technical Community College</v>
          </cell>
          <cell r="C96" t="str">
            <v>CJ</v>
          </cell>
          <cell r="D96" t="str">
            <v>Durham Technical Community College</v>
          </cell>
          <cell r="E96" t="str">
            <v>CU-CC</v>
          </cell>
        </row>
        <row r="97">
          <cell r="A97" t="str">
            <v>CK Edgecombe Community College</v>
          </cell>
          <cell r="C97" t="str">
            <v>CK</v>
          </cell>
          <cell r="D97" t="str">
            <v>Edgecombe Community College</v>
          </cell>
          <cell r="E97" t="str">
            <v>CU-CC</v>
          </cell>
        </row>
        <row r="98">
          <cell r="A98" t="str">
            <v>CL Fayetteville Technical Community College</v>
          </cell>
          <cell r="C98" t="str">
            <v>CL</v>
          </cell>
          <cell r="D98" t="str">
            <v>Fayetteville Technical Community College</v>
          </cell>
          <cell r="E98" t="str">
            <v>CU-CC</v>
          </cell>
        </row>
        <row r="99">
          <cell r="A99" t="str">
            <v>CM Forsyth Technical Community College</v>
          </cell>
          <cell r="C99" t="str">
            <v>CM</v>
          </cell>
          <cell r="D99" t="str">
            <v>Forsyth Technical Community College</v>
          </cell>
          <cell r="E99" t="str">
            <v>CU-CC</v>
          </cell>
        </row>
        <row r="100">
          <cell r="A100" t="str">
            <v>CN Gaston College</v>
          </cell>
          <cell r="C100" t="str">
            <v>CN</v>
          </cell>
          <cell r="D100" t="str">
            <v>Gaston College</v>
          </cell>
          <cell r="E100" t="str">
            <v>CU-CC</v>
          </cell>
        </row>
        <row r="101">
          <cell r="A101" t="str">
            <v>CP Guilford Technical Community College</v>
          </cell>
          <cell r="C101" t="str">
            <v>CP</v>
          </cell>
          <cell r="D101" t="str">
            <v>Guilford Technical Community College</v>
          </cell>
          <cell r="E101" t="str">
            <v>CU-CC</v>
          </cell>
        </row>
        <row r="102">
          <cell r="A102" t="str">
            <v>CQ Halifax Community College</v>
          </cell>
          <cell r="C102" t="str">
            <v>CQ</v>
          </cell>
          <cell r="D102" t="str">
            <v>Halifax Community College</v>
          </cell>
          <cell r="E102" t="str">
            <v>CU-CC</v>
          </cell>
        </row>
        <row r="103">
          <cell r="A103" t="str">
            <v>CR Haywood Community College</v>
          </cell>
          <cell r="C103" t="str">
            <v>CR</v>
          </cell>
          <cell r="D103" t="str">
            <v>Haywood Community College</v>
          </cell>
          <cell r="E103" t="str">
            <v>CU-CC</v>
          </cell>
        </row>
        <row r="104">
          <cell r="A104" t="str">
            <v>CS Isothermal Community College</v>
          </cell>
          <cell r="C104" t="str">
            <v>CS</v>
          </cell>
          <cell r="D104" t="str">
            <v>Isothermal Community College</v>
          </cell>
          <cell r="E104" t="str">
            <v>CU-CC</v>
          </cell>
        </row>
        <row r="105">
          <cell r="A105" t="str">
            <v>CT James Sprunt Community College</v>
          </cell>
          <cell r="C105" t="str">
            <v>CT</v>
          </cell>
          <cell r="D105" t="str">
            <v>James Sprunt Community College</v>
          </cell>
          <cell r="E105" t="str">
            <v>CU-CC</v>
          </cell>
        </row>
        <row r="106">
          <cell r="A106" t="str">
            <v>CU Johnston Community College</v>
          </cell>
          <cell r="C106" t="str">
            <v>CU</v>
          </cell>
          <cell r="D106" t="str">
            <v>Johnston Community College</v>
          </cell>
          <cell r="E106" t="str">
            <v>CU-CC</v>
          </cell>
        </row>
        <row r="107">
          <cell r="A107" t="str">
            <v>CV Lenoir Community College</v>
          </cell>
          <cell r="C107" t="str">
            <v>CV</v>
          </cell>
          <cell r="D107" t="str">
            <v>Lenoir Community College</v>
          </cell>
          <cell r="E107" t="str">
            <v>CU-CC</v>
          </cell>
        </row>
        <row r="108">
          <cell r="A108" t="str">
            <v>CW Martin Community College</v>
          </cell>
          <cell r="C108" t="str">
            <v>CW</v>
          </cell>
          <cell r="D108" t="str">
            <v>Martin Community College</v>
          </cell>
          <cell r="E108" t="str">
            <v>CU-CC</v>
          </cell>
        </row>
        <row r="109">
          <cell r="A109" t="str">
            <v>CX Mayland Community College</v>
          </cell>
          <cell r="C109" t="str">
            <v>CX</v>
          </cell>
          <cell r="D109" t="str">
            <v>Mayland Community College</v>
          </cell>
          <cell r="E109" t="str">
            <v>CU-CC</v>
          </cell>
        </row>
        <row r="110">
          <cell r="A110" t="str">
            <v>CY McDowell Technical Community College</v>
          </cell>
          <cell r="C110" t="str">
            <v>CY</v>
          </cell>
          <cell r="D110" t="str">
            <v>McDowell Technical Community College</v>
          </cell>
          <cell r="E110" t="str">
            <v>CU-CC</v>
          </cell>
        </row>
        <row r="111">
          <cell r="A111" t="str">
            <v>CZ Mitchell Community College</v>
          </cell>
          <cell r="C111" t="str">
            <v>CZ</v>
          </cell>
          <cell r="D111" t="str">
            <v>Mitchell Community College</v>
          </cell>
          <cell r="E111" t="str">
            <v>CU-CC</v>
          </cell>
        </row>
        <row r="112">
          <cell r="A112" t="str">
            <v>D0 Montgomery Community College</v>
          </cell>
          <cell r="C112" t="str">
            <v>D0</v>
          </cell>
          <cell r="D112" t="str">
            <v>Montgomery Community College</v>
          </cell>
          <cell r="E112" t="str">
            <v>CU-CC</v>
          </cell>
        </row>
        <row r="113">
          <cell r="A113" t="str">
            <v>D1 Nash Community College</v>
          </cell>
          <cell r="C113" t="str">
            <v>D1</v>
          </cell>
          <cell r="D113" t="str">
            <v>Nash Community College</v>
          </cell>
          <cell r="E113" t="str">
            <v>CU-CC</v>
          </cell>
        </row>
        <row r="114">
          <cell r="A114" t="str">
            <v>D2 Pamlico Community College</v>
          </cell>
          <cell r="C114" t="str">
            <v>D2</v>
          </cell>
          <cell r="D114" t="str">
            <v>Pamlico Community College</v>
          </cell>
          <cell r="E114" t="str">
            <v>CU-CC</v>
          </cell>
        </row>
        <row r="115">
          <cell r="A115" t="str">
            <v>D3 Piedmont Community College</v>
          </cell>
          <cell r="C115" t="str">
            <v>D3</v>
          </cell>
          <cell r="D115" t="str">
            <v>Piedmont Community College</v>
          </cell>
          <cell r="E115" t="str">
            <v>CU-CC</v>
          </cell>
        </row>
        <row r="116">
          <cell r="A116" t="str">
            <v>D4 Pitt Community College</v>
          </cell>
          <cell r="C116" t="str">
            <v>D4</v>
          </cell>
          <cell r="D116" t="str">
            <v>Pitt Community College</v>
          </cell>
          <cell r="E116" t="str">
            <v>CU-CC</v>
          </cell>
        </row>
        <row r="117">
          <cell r="A117" t="str">
            <v>D5 Randolph Community College</v>
          </cell>
          <cell r="C117" t="str">
            <v>D5</v>
          </cell>
          <cell r="D117" t="str">
            <v>Randolph Community College</v>
          </cell>
          <cell r="E117" t="str">
            <v>CU-CC</v>
          </cell>
        </row>
        <row r="118">
          <cell r="A118" t="str">
            <v>D6 Richmond Community College</v>
          </cell>
          <cell r="C118" t="str">
            <v>D6</v>
          </cell>
          <cell r="D118" t="str">
            <v>Richmond Community College</v>
          </cell>
          <cell r="E118" t="str">
            <v>CU-CC</v>
          </cell>
        </row>
        <row r="119">
          <cell r="A119" t="str">
            <v>D7 Roanoke-Chowan Community College</v>
          </cell>
          <cell r="C119" t="str">
            <v>D7</v>
          </cell>
          <cell r="D119" t="str">
            <v>Roanoke-Chowan Community College</v>
          </cell>
          <cell r="E119" t="str">
            <v>CU-CC</v>
          </cell>
        </row>
        <row r="120">
          <cell r="A120" t="str">
            <v>D8 Robeson Community College</v>
          </cell>
          <cell r="C120" t="str">
            <v>D8</v>
          </cell>
          <cell r="D120" t="str">
            <v>Robeson Community College</v>
          </cell>
          <cell r="E120" t="str">
            <v>CU-CC</v>
          </cell>
        </row>
        <row r="121">
          <cell r="A121" t="str">
            <v>D9 Rockingham Community College</v>
          </cell>
          <cell r="C121" t="str">
            <v>D9</v>
          </cell>
          <cell r="D121" t="str">
            <v>Rockingham Community College</v>
          </cell>
          <cell r="E121" t="str">
            <v>CU-CC</v>
          </cell>
        </row>
        <row r="122">
          <cell r="A122" t="str">
            <v>DA Rowan-Cabarrus Community College</v>
          </cell>
          <cell r="C122" t="str">
            <v>DA</v>
          </cell>
          <cell r="D122" t="str">
            <v>Rowan-Cabarrus Community College</v>
          </cell>
          <cell r="E122" t="str">
            <v>CU-CC</v>
          </cell>
        </row>
        <row r="123">
          <cell r="A123" t="str">
            <v>DB Sampson Community College</v>
          </cell>
          <cell r="C123" t="str">
            <v>DB</v>
          </cell>
          <cell r="D123" t="str">
            <v>Sampson Community College</v>
          </cell>
          <cell r="E123" t="str">
            <v>CU-CC</v>
          </cell>
        </row>
        <row r="124">
          <cell r="A124" t="str">
            <v>DC Sandhills Community College</v>
          </cell>
          <cell r="C124" t="str">
            <v>DC</v>
          </cell>
          <cell r="D124" t="str">
            <v>Sandhills Community College</v>
          </cell>
          <cell r="E124" t="str">
            <v>CU-CC</v>
          </cell>
        </row>
        <row r="125">
          <cell r="A125" t="str">
            <v>C1 South Piedmont Community College</v>
          </cell>
          <cell r="C125" t="str">
            <v>C1</v>
          </cell>
          <cell r="D125" t="str">
            <v>South Piedmont Community College</v>
          </cell>
          <cell r="E125" t="str">
            <v>CU-CC</v>
          </cell>
        </row>
        <row r="126">
          <cell r="A126" t="str">
            <v>DD Southeastern Community College</v>
          </cell>
          <cell r="C126" t="str">
            <v>DD</v>
          </cell>
          <cell r="D126" t="str">
            <v>Southeastern Community College</v>
          </cell>
          <cell r="E126" t="str">
            <v>CU-CC</v>
          </cell>
        </row>
        <row r="127">
          <cell r="A127" t="str">
            <v>DE Southwestern Community College</v>
          </cell>
          <cell r="C127" t="str">
            <v>DE</v>
          </cell>
          <cell r="D127" t="str">
            <v>Southwestern Community College</v>
          </cell>
          <cell r="E127" t="str">
            <v>CU-CC</v>
          </cell>
        </row>
        <row r="128">
          <cell r="A128" t="str">
            <v>DF Stanly Community College</v>
          </cell>
          <cell r="C128" t="str">
            <v>DF</v>
          </cell>
          <cell r="D128" t="str">
            <v>Stanly Community College</v>
          </cell>
          <cell r="E128" t="str">
            <v>CU-CC</v>
          </cell>
        </row>
        <row r="129">
          <cell r="A129" t="str">
            <v>DG Surry Community College</v>
          </cell>
          <cell r="C129" t="str">
            <v>DG</v>
          </cell>
          <cell r="D129" t="str">
            <v>Surry Community College</v>
          </cell>
          <cell r="E129" t="str">
            <v>CU-CC</v>
          </cell>
        </row>
        <row r="130">
          <cell r="A130" t="str">
            <v>DH Tri-County Community College</v>
          </cell>
          <cell r="C130" t="str">
            <v>DH</v>
          </cell>
          <cell r="D130" t="str">
            <v>Tri-County Community College</v>
          </cell>
          <cell r="E130" t="str">
            <v>CU-CC</v>
          </cell>
        </row>
        <row r="131">
          <cell r="A131" t="str">
            <v>DJ Vance-Granville Community College</v>
          </cell>
          <cell r="C131" t="str">
            <v>DJ</v>
          </cell>
          <cell r="D131" t="str">
            <v>Vance-Granville Community College</v>
          </cell>
          <cell r="E131" t="str">
            <v>CU-CC</v>
          </cell>
        </row>
        <row r="132">
          <cell r="A132" t="str">
            <v>DK Wake Technical Community College</v>
          </cell>
          <cell r="C132" t="str">
            <v>DK</v>
          </cell>
          <cell r="D132" t="str">
            <v>Wake Technical Community College</v>
          </cell>
          <cell r="E132" t="str">
            <v>CU-CC</v>
          </cell>
        </row>
        <row r="133">
          <cell r="A133" t="str">
            <v>DL Wayne Community College</v>
          </cell>
          <cell r="C133" t="str">
            <v>DL</v>
          </cell>
          <cell r="D133" t="str">
            <v>Wayne Community College</v>
          </cell>
          <cell r="E133" t="str">
            <v>CU-CC</v>
          </cell>
        </row>
        <row r="134">
          <cell r="A134" t="str">
            <v>DM Western Piedmont Community College</v>
          </cell>
          <cell r="C134" t="str">
            <v>DM</v>
          </cell>
          <cell r="D134" t="str">
            <v>Western Piedmont Community College</v>
          </cell>
          <cell r="E134" t="str">
            <v>CU-CC</v>
          </cell>
        </row>
        <row r="135">
          <cell r="A135" t="str">
            <v>DN Wilkes Community College</v>
          </cell>
          <cell r="C135" t="str">
            <v>DN</v>
          </cell>
          <cell r="D135" t="str">
            <v>Wilkes Community College</v>
          </cell>
          <cell r="E135" t="str">
            <v>CU-CC</v>
          </cell>
        </row>
        <row r="136">
          <cell r="A136" t="str">
            <v>DP Wilson Community College</v>
          </cell>
          <cell r="C136" t="str">
            <v>DP</v>
          </cell>
          <cell r="D136" t="str">
            <v>Wilson Community College</v>
          </cell>
          <cell r="E136" t="str">
            <v>CU-CC</v>
          </cell>
        </row>
        <row r="137">
          <cell r="B137" t="str">
            <v>none</v>
          </cell>
          <cell r="C137" t="str">
            <v>none</v>
          </cell>
          <cell r="D137" t="str">
            <v>None</v>
          </cell>
        </row>
      </sheetData>
      <sheetData sheetId="72"/>
      <sheetData sheetId="73"/>
      <sheetData sheetId="74"/>
      <sheetData sheetId="75"/>
      <sheetData sheetId="76"/>
      <sheetData sheetId="77"/>
      <sheetData sheetId="78"/>
      <sheetData sheetId="79"/>
      <sheetData sheetId="80">
        <row r="1">
          <cell r="A1" t="str">
            <v>Error Code</v>
          </cell>
          <cell r="B1" t="str">
            <v>Error Key</v>
          </cell>
          <cell r="D1" t="str">
            <v>Indicator</v>
          </cell>
          <cell r="E1" t="str">
            <v>Page</v>
          </cell>
          <cell r="F1" t="str">
            <v>Message</v>
          </cell>
          <cell r="G1" t="str">
            <v>NA</v>
          </cell>
        </row>
        <row r="2">
          <cell r="A2" t="str">
            <v>IndexFALSE</v>
          </cell>
          <cell r="B2" t="str">
            <v>IndexaFALSE</v>
          </cell>
          <cell r="C2" t="str">
            <v>a</v>
          </cell>
          <cell r="D2" t="b">
            <v>0</v>
          </cell>
          <cell r="E2" t="str">
            <v>Index</v>
          </cell>
          <cell r="F2" t="str">
            <v>Invalid filename</v>
          </cell>
          <cell r="H2" t="str">
            <v>2008NCASexcl.xls</v>
          </cell>
          <cell r="I2" t="str">
            <v>01p.xls</v>
          </cell>
          <cell r="P2" t="b">
            <v>0</v>
          </cell>
        </row>
        <row r="3">
          <cell r="A3" t="str">
            <v>201FALSE</v>
          </cell>
          <cell r="B3" t="str">
            <v>201aFALSE</v>
          </cell>
          <cell r="C3" t="str">
            <v>a</v>
          </cell>
          <cell r="D3" t="b">
            <v>0</v>
          </cell>
          <cell r="E3">
            <v>201</v>
          </cell>
          <cell r="F3" t="str">
            <v>GASB number is blank.</v>
          </cell>
          <cell r="G3">
            <v>0</v>
          </cell>
          <cell r="H3" t="b">
            <v>1</v>
          </cell>
          <cell r="P3" t="b">
            <v>0</v>
          </cell>
        </row>
        <row r="4">
          <cell r="A4" t="str">
            <v>201TRUE</v>
          </cell>
          <cell r="B4" t="str">
            <v>201bTRUE</v>
          </cell>
          <cell r="C4" t="str">
            <v>b</v>
          </cell>
          <cell r="D4" t="b">
            <v>1</v>
          </cell>
          <cell r="E4">
            <v>201</v>
          </cell>
          <cell r="F4" t="str">
            <v>Decrease in CIP column does not net to zero.</v>
          </cell>
          <cell r="G4">
            <v>0</v>
          </cell>
          <cell r="H4">
            <v>0</v>
          </cell>
          <cell r="P4" t="b">
            <v>1</v>
          </cell>
        </row>
        <row r="5">
          <cell r="A5" t="str">
            <v>205FALSE</v>
          </cell>
          <cell r="B5" t="str">
            <v>205aFALSE</v>
          </cell>
          <cell r="C5" t="str">
            <v>a</v>
          </cell>
          <cell r="D5" t="b">
            <v>0</v>
          </cell>
          <cell r="E5">
            <v>205</v>
          </cell>
          <cell r="F5" t="str">
            <v>GASB number is blank.</v>
          </cell>
          <cell r="G5">
            <v>0</v>
          </cell>
          <cell r="H5" t="b">
            <v>1</v>
          </cell>
          <cell r="P5" t="b">
            <v>0</v>
          </cell>
        </row>
        <row r="6">
          <cell r="A6" t="str">
            <v>210FALSE</v>
          </cell>
          <cell r="B6" t="str">
            <v>210aFALSE</v>
          </cell>
          <cell r="C6" t="str">
            <v>a</v>
          </cell>
          <cell r="D6" t="b">
            <v>0</v>
          </cell>
          <cell r="E6">
            <v>210</v>
          </cell>
          <cell r="F6" t="str">
            <v>GASB number is blank.</v>
          </cell>
          <cell r="G6">
            <v>0</v>
          </cell>
          <cell r="H6" t="b">
            <v>1</v>
          </cell>
          <cell r="P6" t="b">
            <v>0</v>
          </cell>
        </row>
        <row r="7">
          <cell r="A7" t="str">
            <v>301TRUE</v>
          </cell>
          <cell r="B7" t="str">
            <v>301aTRUE</v>
          </cell>
          <cell r="C7" t="str">
            <v>a</v>
          </cell>
          <cell r="D7" t="b">
            <v>1</v>
          </cell>
          <cell r="E7">
            <v>301</v>
          </cell>
          <cell r="F7" t="str">
            <v>Total annual rental costs are blank.</v>
          </cell>
          <cell r="G7">
            <v>0</v>
          </cell>
          <cell r="H7">
            <v>0</v>
          </cell>
          <cell r="I7" t="b">
            <v>1</v>
          </cell>
          <cell r="P7" t="b">
            <v>1</v>
          </cell>
        </row>
        <row r="8">
          <cell r="A8" t="str">
            <v>301TRUE</v>
          </cell>
          <cell r="B8" t="str">
            <v>301bTRUE</v>
          </cell>
          <cell r="C8" t="str">
            <v>b</v>
          </cell>
          <cell r="D8" t="b">
            <v>1</v>
          </cell>
          <cell r="E8">
            <v>301</v>
          </cell>
          <cell r="F8" t="str">
            <v>If capital lease payments are listed, then Section II must be completed.</v>
          </cell>
          <cell r="G8">
            <v>0</v>
          </cell>
          <cell r="H8">
            <v>0</v>
          </cell>
          <cell r="I8">
            <v>0</v>
          </cell>
          <cell r="P8" t="b">
            <v>1</v>
          </cell>
          <cell r="R8" t="b">
            <v>0</v>
          </cell>
          <cell r="S8" t="b">
            <v>0</v>
          </cell>
        </row>
        <row r="9">
          <cell r="A9" t="str">
            <v>305TRUE</v>
          </cell>
          <cell r="B9" t="str">
            <v>305aTRUE</v>
          </cell>
          <cell r="C9" t="str">
            <v>a</v>
          </cell>
          <cell r="D9" t="b">
            <v>1</v>
          </cell>
          <cell r="E9">
            <v>305</v>
          </cell>
          <cell r="F9" t="str">
            <v>Compensated absences must have additions and deletions.</v>
          </cell>
          <cell r="G9">
            <v>0</v>
          </cell>
          <cell r="H9">
            <v>0</v>
          </cell>
          <cell r="I9">
            <v>0</v>
          </cell>
          <cell r="J9">
            <v>0</v>
          </cell>
          <cell r="K9">
            <v>0</v>
          </cell>
          <cell r="P9" t="b">
            <v>1</v>
          </cell>
          <cell r="R9" t="b">
            <v>1</v>
          </cell>
          <cell r="S9" t="b">
            <v>0</v>
          </cell>
          <cell r="T9" t="b">
            <v>0</v>
          </cell>
        </row>
        <row r="10">
          <cell r="A10" t="str">
            <v>305FALSE</v>
          </cell>
          <cell r="B10" t="str">
            <v>305bFALSE</v>
          </cell>
          <cell r="C10" t="str">
            <v>b</v>
          </cell>
          <cell r="D10" t="b">
            <v>0</v>
          </cell>
          <cell r="E10">
            <v>305</v>
          </cell>
          <cell r="F10" t="str">
            <v>GASB number is blank.</v>
          </cell>
          <cell r="G10">
            <v>0</v>
          </cell>
          <cell r="H10" t="b">
            <v>1</v>
          </cell>
          <cell r="P10" t="b">
            <v>0</v>
          </cell>
        </row>
        <row r="11">
          <cell r="A11" t="str">
            <v>305TRUE</v>
          </cell>
          <cell r="B11" t="str">
            <v>305cTRUE</v>
          </cell>
          <cell r="C11" t="str">
            <v>c</v>
          </cell>
          <cell r="D11" t="b">
            <v>1</v>
          </cell>
          <cell r="E11">
            <v>305</v>
          </cell>
          <cell r="F11" t="str">
            <v>Total Capital and Noncapital Debt does not equal the balances listed in column E for Bonds, COPS, and Notes Payable</v>
          </cell>
          <cell r="G11">
            <v>0</v>
          </cell>
          <cell r="H11">
            <v>0</v>
          </cell>
          <cell r="I11">
            <v>0</v>
          </cell>
          <cell r="P11" t="b">
            <v>1</v>
          </cell>
        </row>
        <row r="12">
          <cell r="A12" t="str">
            <v>310TRUE</v>
          </cell>
          <cell r="B12" t="str">
            <v>310aTRUE</v>
          </cell>
          <cell r="C12" t="str">
            <v>a</v>
          </cell>
          <cell r="D12" t="b">
            <v>1</v>
          </cell>
          <cell r="E12">
            <v>310</v>
          </cell>
          <cell r="F12" t="str">
            <v>Compensated absences must have additions and deletions.</v>
          </cell>
          <cell r="G12">
            <v>0</v>
          </cell>
          <cell r="H12">
            <v>0</v>
          </cell>
          <cell r="I12">
            <v>0</v>
          </cell>
          <cell r="J12">
            <v>0</v>
          </cell>
          <cell r="K12">
            <v>0</v>
          </cell>
          <cell r="P12" t="b">
            <v>1</v>
          </cell>
          <cell r="R12" t="b">
            <v>1</v>
          </cell>
          <cell r="S12" t="b">
            <v>0</v>
          </cell>
        </row>
        <row r="13">
          <cell r="A13" t="str">
            <v>310FALSE</v>
          </cell>
          <cell r="B13" t="str">
            <v>310bFALSE</v>
          </cell>
          <cell r="C13" t="str">
            <v>b</v>
          </cell>
          <cell r="D13" t="b">
            <v>0</v>
          </cell>
          <cell r="E13">
            <v>310</v>
          </cell>
          <cell r="F13" t="str">
            <v>GASB number is blank.</v>
          </cell>
          <cell r="G13">
            <v>0</v>
          </cell>
          <cell r="H13" t="b">
            <v>1</v>
          </cell>
          <cell r="P13" t="b">
            <v>0</v>
          </cell>
        </row>
        <row r="14">
          <cell r="A14" t="str">
            <v>315TRUE</v>
          </cell>
          <cell r="B14" t="str">
            <v>315aTRUE</v>
          </cell>
          <cell r="C14" t="str">
            <v>a</v>
          </cell>
          <cell r="D14" t="b">
            <v>1</v>
          </cell>
          <cell r="E14">
            <v>315</v>
          </cell>
          <cell r="F14" t="str">
            <v>Year of final maturity date does not agree with year range of final amount in principal column.</v>
          </cell>
          <cell r="G14">
            <v>0</v>
          </cell>
          <cell r="H14">
            <v>1900</v>
          </cell>
          <cell r="I14">
            <v>0</v>
          </cell>
          <cell r="J14">
            <v>0</v>
          </cell>
          <cell r="K14" t="b">
            <v>1</v>
          </cell>
          <cell r="P14" t="b">
            <v>1</v>
          </cell>
          <cell r="R14" t="b">
            <v>1</v>
          </cell>
          <cell r="S14" t="b">
            <v>0</v>
          </cell>
        </row>
        <row r="15">
          <cell r="A15" t="str">
            <v>315TRUE</v>
          </cell>
          <cell r="B15" t="str">
            <v>315bTRUE</v>
          </cell>
          <cell r="C15" t="str">
            <v>b</v>
          </cell>
          <cell r="D15" t="b">
            <v>1</v>
          </cell>
          <cell r="E15">
            <v>315</v>
          </cell>
          <cell r="F15" t="str">
            <v>Interest rate range is invalid.</v>
          </cell>
          <cell r="G15">
            <v>0</v>
          </cell>
          <cell r="H15">
            <v>0</v>
          </cell>
          <cell r="I15">
            <v>0</v>
          </cell>
          <cell r="P15" t="b">
            <v>1</v>
          </cell>
        </row>
        <row r="16">
          <cell r="A16" t="str">
            <v>315TRUE</v>
          </cell>
          <cell r="B16" t="str">
            <v>315cTRUE</v>
          </cell>
          <cell r="C16" t="str">
            <v>c</v>
          </cell>
          <cell r="D16" t="b">
            <v>1</v>
          </cell>
          <cell r="E16">
            <v>315</v>
          </cell>
          <cell r="F16" t="str">
            <v>More than one type of payable has been selected.</v>
          </cell>
          <cell r="G16">
            <v>0</v>
          </cell>
          <cell r="H16">
            <v>0</v>
          </cell>
          <cell r="I16" t="b">
            <v>1</v>
          </cell>
          <cell r="J16" t="b">
            <v>1</v>
          </cell>
          <cell r="K16" t="b">
            <v>1</v>
          </cell>
          <cell r="L16" t="b">
            <v>1</v>
          </cell>
          <cell r="M16" t="b">
            <v>1</v>
          </cell>
          <cell r="N16" t="b">
            <v>1</v>
          </cell>
          <cell r="P16" t="b">
            <v>1</v>
          </cell>
          <cell r="R16">
            <v>5</v>
          </cell>
        </row>
        <row r="17">
          <cell r="A17" t="str">
            <v>315FALSE</v>
          </cell>
          <cell r="B17" t="str">
            <v>315dFALSE</v>
          </cell>
          <cell r="C17" t="str">
            <v>d</v>
          </cell>
          <cell r="D17" t="b">
            <v>0</v>
          </cell>
          <cell r="E17">
            <v>315</v>
          </cell>
          <cell r="F17" t="str">
            <v>Original issue amount is blank.</v>
          </cell>
          <cell r="G17">
            <v>0</v>
          </cell>
          <cell r="H17">
            <v>0</v>
          </cell>
          <cell r="I17" t="b">
            <v>1</v>
          </cell>
          <cell r="P17" t="b">
            <v>0</v>
          </cell>
        </row>
        <row r="18">
          <cell r="A18" t="str">
            <v>315FALSE</v>
          </cell>
          <cell r="B18" t="str">
            <v>315eFALSE</v>
          </cell>
          <cell r="C18" t="str">
            <v>e</v>
          </cell>
          <cell r="D18" t="b">
            <v>0</v>
          </cell>
          <cell r="E18">
            <v>315</v>
          </cell>
          <cell r="F18" t="str">
            <v>"From" interest rate is blank.</v>
          </cell>
          <cell r="G18">
            <v>0</v>
          </cell>
          <cell r="H18">
            <v>0</v>
          </cell>
          <cell r="I18" t="b">
            <v>1</v>
          </cell>
          <cell r="P18" t="b">
            <v>0</v>
          </cell>
        </row>
        <row r="19">
          <cell r="A19" t="str">
            <v>315FALSE</v>
          </cell>
          <cell r="B19" t="str">
            <v>315fFALSE</v>
          </cell>
          <cell r="C19" t="str">
            <v>f</v>
          </cell>
          <cell r="D19" t="b">
            <v>0</v>
          </cell>
          <cell r="E19">
            <v>315</v>
          </cell>
          <cell r="F19" t="str">
            <v>"To" interest rate is blank.</v>
          </cell>
          <cell r="G19">
            <v>0</v>
          </cell>
          <cell r="H19">
            <v>0</v>
          </cell>
          <cell r="I19" t="b">
            <v>1</v>
          </cell>
          <cell r="P19" t="b">
            <v>0</v>
          </cell>
        </row>
        <row r="20">
          <cell r="A20" t="str">
            <v>315FALSE</v>
          </cell>
          <cell r="B20" t="str">
            <v>315gFALSE</v>
          </cell>
          <cell r="C20" t="str">
            <v>g</v>
          </cell>
          <cell r="D20" t="b">
            <v>0</v>
          </cell>
          <cell r="E20">
            <v>315</v>
          </cell>
          <cell r="F20" t="str">
            <v>Final maturity date is blank.</v>
          </cell>
          <cell r="G20">
            <v>0</v>
          </cell>
          <cell r="H20">
            <v>0</v>
          </cell>
          <cell r="I20" t="b">
            <v>1</v>
          </cell>
          <cell r="P20" t="b">
            <v>0</v>
          </cell>
        </row>
        <row r="21">
          <cell r="A21" t="str">
            <v>320TRUE</v>
          </cell>
          <cell r="B21" t="str">
            <v>320aTRUE</v>
          </cell>
          <cell r="C21" t="str">
            <v>a</v>
          </cell>
          <cell r="D21" t="b">
            <v>1</v>
          </cell>
          <cell r="E21">
            <v>320</v>
          </cell>
          <cell r="F21" t="str">
            <v>Year of final maturity date does not agree with year range of final amount in principal column.</v>
          </cell>
          <cell r="G21">
            <v>0</v>
          </cell>
          <cell r="H21">
            <v>1900</v>
          </cell>
          <cell r="I21">
            <v>0</v>
          </cell>
          <cell r="J21">
            <v>0</v>
          </cell>
          <cell r="K21" t="b">
            <v>1</v>
          </cell>
          <cell r="P21" t="b">
            <v>1</v>
          </cell>
          <cell r="R21" t="b">
            <v>1</v>
          </cell>
          <cell r="S21" t="b">
            <v>0</v>
          </cell>
        </row>
        <row r="22">
          <cell r="A22" t="str">
            <v>320TRUE</v>
          </cell>
          <cell r="B22" t="str">
            <v>320bTRUE</v>
          </cell>
          <cell r="C22" t="str">
            <v>b</v>
          </cell>
          <cell r="D22" t="b">
            <v>1</v>
          </cell>
          <cell r="E22">
            <v>320</v>
          </cell>
          <cell r="F22" t="str">
            <v>Interest rate range is invalid.</v>
          </cell>
          <cell r="G22">
            <v>0</v>
          </cell>
          <cell r="H22">
            <v>0</v>
          </cell>
          <cell r="I22">
            <v>0</v>
          </cell>
          <cell r="P22" t="b">
            <v>1</v>
          </cell>
        </row>
        <row r="23">
          <cell r="A23" t="str">
            <v>320TRUE</v>
          </cell>
          <cell r="B23" t="str">
            <v>320cTRUE</v>
          </cell>
          <cell r="C23" t="str">
            <v>c</v>
          </cell>
          <cell r="D23" t="b">
            <v>1</v>
          </cell>
          <cell r="E23">
            <v>320</v>
          </cell>
          <cell r="F23" t="str">
            <v>More than one type of payable has been selected.</v>
          </cell>
          <cell r="G23">
            <v>0</v>
          </cell>
          <cell r="H23">
            <v>0</v>
          </cell>
          <cell r="I23" t="b">
            <v>1</v>
          </cell>
          <cell r="J23" t="b">
            <v>1</v>
          </cell>
          <cell r="K23" t="b">
            <v>1</v>
          </cell>
          <cell r="L23" t="b">
            <v>1</v>
          </cell>
          <cell r="N23" t="b">
            <v>1</v>
          </cell>
          <cell r="O23" t="b">
            <v>1</v>
          </cell>
          <cell r="P23" t="b">
            <v>1</v>
          </cell>
          <cell r="R23">
            <v>4</v>
          </cell>
        </row>
        <row r="24">
          <cell r="A24" t="str">
            <v>320FALSE</v>
          </cell>
          <cell r="B24" t="str">
            <v>320dFALSE</v>
          </cell>
          <cell r="C24" t="str">
            <v>d</v>
          </cell>
          <cell r="D24" t="b">
            <v>0</v>
          </cell>
          <cell r="E24">
            <v>320</v>
          </cell>
          <cell r="F24" t="str">
            <v>Original issue amount is blank.</v>
          </cell>
          <cell r="G24">
            <v>0</v>
          </cell>
          <cell r="H24">
            <v>0</v>
          </cell>
          <cell r="I24" t="b">
            <v>1</v>
          </cell>
          <cell r="P24" t="b">
            <v>0</v>
          </cell>
        </row>
        <row r="25">
          <cell r="A25" t="str">
            <v>320FALSE</v>
          </cell>
          <cell r="B25" t="str">
            <v>320eFALSE</v>
          </cell>
          <cell r="C25" t="str">
            <v>e</v>
          </cell>
          <cell r="D25" t="b">
            <v>0</v>
          </cell>
          <cell r="E25">
            <v>320</v>
          </cell>
          <cell r="F25" t="str">
            <v>"From" interest rate is blank.</v>
          </cell>
          <cell r="G25">
            <v>0</v>
          </cell>
          <cell r="H25">
            <v>0</v>
          </cell>
          <cell r="I25" t="b">
            <v>1</v>
          </cell>
          <cell r="P25" t="b">
            <v>0</v>
          </cell>
        </row>
        <row r="26">
          <cell r="A26" t="str">
            <v>320FALSE</v>
          </cell>
          <cell r="B26" t="str">
            <v>320fFALSE</v>
          </cell>
          <cell r="C26" t="str">
            <v>f</v>
          </cell>
          <cell r="D26" t="b">
            <v>0</v>
          </cell>
          <cell r="E26">
            <v>320</v>
          </cell>
          <cell r="F26" t="str">
            <v>"To" interest rate is blank.</v>
          </cell>
          <cell r="G26">
            <v>0</v>
          </cell>
          <cell r="H26">
            <v>0</v>
          </cell>
          <cell r="I26" t="b">
            <v>1</v>
          </cell>
          <cell r="P26" t="b">
            <v>0</v>
          </cell>
        </row>
        <row r="27">
          <cell r="A27" t="str">
            <v>320FALSE</v>
          </cell>
          <cell r="B27" t="str">
            <v>320gFALSE</v>
          </cell>
          <cell r="C27" t="str">
            <v>g</v>
          </cell>
          <cell r="D27" t="b">
            <v>0</v>
          </cell>
          <cell r="E27">
            <v>320</v>
          </cell>
          <cell r="F27" t="str">
            <v>Final maturity date is blank.</v>
          </cell>
          <cell r="G27">
            <v>0</v>
          </cell>
          <cell r="H27">
            <v>0</v>
          </cell>
          <cell r="I27" t="b">
            <v>1</v>
          </cell>
          <cell r="P27" t="b">
            <v>0</v>
          </cell>
        </row>
        <row r="28">
          <cell r="A28" t="str">
            <v>325FALSE</v>
          </cell>
          <cell r="B28" t="str">
            <v>325aFALSE</v>
          </cell>
          <cell r="C28" t="str">
            <v>a</v>
          </cell>
          <cell r="D28" t="b">
            <v>0</v>
          </cell>
          <cell r="E28">
            <v>325</v>
          </cell>
          <cell r="F28" t="str">
            <v>GASB number is blank.</v>
          </cell>
          <cell r="G28">
            <v>0</v>
          </cell>
          <cell r="H28" t="b">
            <v>1</v>
          </cell>
          <cell r="P28" t="b">
            <v>0</v>
          </cell>
        </row>
        <row r="29">
          <cell r="A29" t="str">
            <v>330TRUE</v>
          </cell>
          <cell r="B29" t="str">
            <v>330aTRUE</v>
          </cell>
          <cell r="C29" t="str">
            <v>a</v>
          </cell>
          <cell r="D29" t="b">
            <v>1</v>
          </cell>
          <cell r="E29">
            <v>330</v>
          </cell>
          <cell r="F29" t="str">
            <v>Deferred loss on refunding amount does not match balance in Column C on worksheet 305.</v>
          </cell>
          <cell r="G29">
            <v>0</v>
          </cell>
          <cell r="H29">
            <v>0</v>
          </cell>
          <cell r="I29">
            <v>0</v>
          </cell>
          <cell r="P29" t="b">
            <v>1</v>
          </cell>
        </row>
        <row r="30">
          <cell r="A30" t="str">
            <v>335FALSE</v>
          </cell>
          <cell r="B30" t="str">
            <v>335aFALSE</v>
          </cell>
          <cell r="C30" t="str">
            <v>a</v>
          </cell>
          <cell r="D30" t="b">
            <v>0</v>
          </cell>
          <cell r="E30">
            <v>335</v>
          </cell>
          <cell r="F30" t="str">
            <v>If worksheet is not NA, box must be checked.</v>
          </cell>
          <cell r="G30">
            <v>0</v>
          </cell>
          <cell r="H30" t="b">
            <v>1</v>
          </cell>
          <cell r="P30" t="b">
            <v>0</v>
          </cell>
        </row>
        <row r="31">
          <cell r="A31" t="str">
            <v>340FALSE</v>
          </cell>
          <cell r="B31" t="str">
            <v>340aFALSE</v>
          </cell>
          <cell r="C31" t="str">
            <v>a</v>
          </cell>
          <cell r="D31" t="b">
            <v>0</v>
          </cell>
          <cell r="E31">
            <v>340</v>
          </cell>
          <cell r="F31" t="str">
            <v>If worksheet is not NA, box must be checked.</v>
          </cell>
          <cell r="G31">
            <v>0</v>
          </cell>
          <cell r="H31" t="b">
            <v>1</v>
          </cell>
          <cell r="P31" t="b">
            <v>0</v>
          </cell>
        </row>
        <row r="32">
          <cell r="A32" t="str">
            <v>345FALSE</v>
          </cell>
          <cell r="B32" t="str">
            <v>345aFALSE</v>
          </cell>
          <cell r="C32" t="str">
            <v>a</v>
          </cell>
          <cell r="D32" t="b">
            <v>0</v>
          </cell>
          <cell r="E32">
            <v>345</v>
          </cell>
          <cell r="F32" t="str">
            <v>All questions have not been answered.</v>
          </cell>
          <cell r="G32">
            <v>0</v>
          </cell>
          <cell r="H32" t="b">
            <v>1</v>
          </cell>
          <cell r="I32" t="b">
            <v>1</v>
          </cell>
          <cell r="J32" t="b">
            <v>1</v>
          </cell>
          <cell r="K32" t="b">
            <v>1</v>
          </cell>
          <cell r="L32" t="b">
            <v>1</v>
          </cell>
          <cell r="M32" t="b">
            <v>1</v>
          </cell>
          <cell r="P32" t="b">
            <v>0</v>
          </cell>
          <cell r="R32" t="b">
            <v>1</v>
          </cell>
          <cell r="S32" t="b">
            <v>1</v>
          </cell>
          <cell r="T32" t="b">
            <v>1</v>
          </cell>
        </row>
        <row r="33">
          <cell r="A33" t="str">
            <v>355FALSE</v>
          </cell>
          <cell r="B33" t="str">
            <v>355aFALSE</v>
          </cell>
          <cell r="C33" t="str">
            <v>a</v>
          </cell>
          <cell r="D33" t="b">
            <v>0</v>
          </cell>
          <cell r="E33">
            <v>355</v>
          </cell>
          <cell r="F33" t="str">
            <v>All questions have not been answered.</v>
          </cell>
          <cell r="G33">
            <v>0</v>
          </cell>
          <cell r="H33" t="b">
            <v>1</v>
          </cell>
          <cell r="I33" t="b">
            <v>1</v>
          </cell>
          <cell r="J33" t="b">
            <v>1</v>
          </cell>
          <cell r="K33" t="b">
            <v>1</v>
          </cell>
          <cell r="P33" t="b">
            <v>0</v>
          </cell>
          <cell r="R33" t="b">
            <v>1</v>
          </cell>
          <cell r="S33" t="b">
            <v>1</v>
          </cell>
        </row>
        <row r="34">
          <cell r="A34" t="str">
            <v>360FALSE</v>
          </cell>
          <cell r="B34" t="str">
            <v>360aFALSE</v>
          </cell>
          <cell r="C34" t="str">
            <v>a</v>
          </cell>
          <cell r="D34" t="b">
            <v>0</v>
          </cell>
          <cell r="E34">
            <v>360</v>
          </cell>
          <cell r="F34" t="str">
            <v>If worksheet is not NA, box must be checked.</v>
          </cell>
          <cell r="G34">
            <v>0</v>
          </cell>
          <cell r="H34" t="b">
            <v>1</v>
          </cell>
          <cell r="P34" t="b">
            <v>0</v>
          </cell>
        </row>
        <row r="35">
          <cell r="A35" t="str">
            <v>401TRUE</v>
          </cell>
          <cell r="B35" t="str">
            <v>401aTRUE</v>
          </cell>
          <cell r="C35" t="str">
            <v>a</v>
          </cell>
          <cell r="D35" t="b">
            <v>1</v>
          </cell>
          <cell r="E35">
            <v>401</v>
          </cell>
          <cell r="F35" t="str">
            <v>Total Fund Equity does not match in one or more columns.</v>
          </cell>
          <cell r="G35">
            <v>0</v>
          </cell>
          <cell r="H35">
            <v>0</v>
          </cell>
          <cell r="P35" t="b">
            <v>1</v>
          </cell>
        </row>
        <row r="36">
          <cell r="A36" t="str">
            <v>405TRUE</v>
          </cell>
          <cell r="B36" t="str">
            <v>405aTRUE</v>
          </cell>
          <cell r="C36" t="str">
            <v>a</v>
          </cell>
          <cell r="D36" t="b">
            <v>1</v>
          </cell>
          <cell r="E36">
            <v>405</v>
          </cell>
          <cell r="F36" t="str">
            <v>Total Fund Equity does not match in one or more columns.</v>
          </cell>
          <cell r="G36">
            <v>0</v>
          </cell>
          <cell r="H36">
            <v>0</v>
          </cell>
          <cell r="P36" t="b">
            <v>1</v>
          </cell>
        </row>
        <row r="37">
          <cell r="A37" t="str">
            <v>410TRUE</v>
          </cell>
          <cell r="B37" t="str">
            <v>410aTRUE</v>
          </cell>
          <cell r="C37" t="str">
            <v>a</v>
          </cell>
          <cell r="D37" t="b">
            <v>1</v>
          </cell>
          <cell r="E37">
            <v>410</v>
          </cell>
          <cell r="F37" t="str">
            <v>Total Fund Equity does not match in one or more columns.</v>
          </cell>
          <cell r="G37">
            <v>0</v>
          </cell>
          <cell r="H37">
            <v>0</v>
          </cell>
          <cell r="P37" t="b">
            <v>1</v>
          </cell>
        </row>
        <row r="38">
          <cell r="A38" t="str">
            <v>415TRUE</v>
          </cell>
          <cell r="B38" t="str">
            <v>415aTRUE</v>
          </cell>
          <cell r="C38" t="str">
            <v>a</v>
          </cell>
          <cell r="D38" t="b">
            <v>1</v>
          </cell>
          <cell r="E38">
            <v>415</v>
          </cell>
          <cell r="F38" t="str">
            <v>Total Fund Equity does not match in one or more columns.</v>
          </cell>
          <cell r="G38">
            <v>0</v>
          </cell>
          <cell r="H38">
            <v>0</v>
          </cell>
          <cell r="P38" t="b">
            <v>1</v>
          </cell>
        </row>
        <row r="39">
          <cell r="A39" t="str">
            <v>420TRUE</v>
          </cell>
          <cell r="B39" t="str">
            <v>420bTRUE</v>
          </cell>
          <cell r="C39" t="str">
            <v>b</v>
          </cell>
          <cell r="D39" t="b">
            <v>1</v>
          </cell>
          <cell r="E39">
            <v>420</v>
          </cell>
          <cell r="F39" t="str">
            <v>Total Expendable and Nonexpendable amount does not match the total of the Restricted Net Assets column.</v>
          </cell>
          <cell r="G39">
            <v>0</v>
          </cell>
          <cell r="H39">
            <v>0</v>
          </cell>
          <cell r="I39">
            <v>0</v>
          </cell>
          <cell r="P39" t="b">
            <v>1</v>
          </cell>
          <cell r="R39">
            <v>0</v>
          </cell>
        </row>
        <row r="40">
          <cell r="A40" t="str">
            <v>420TRUE</v>
          </cell>
          <cell r="B40" t="str">
            <v>420cTRUE</v>
          </cell>
          <cell r="C40" t="str">
            <v>c</v>
          </cell>
          <cell r="D40" t="b">
            <v>1</v>
          </cell>
          <cell r="E40">
            <v>420</v>
          </cell>
          <cell r="F40" t="str">
            <v>Total Unrestricted Net Assets amount does not match the total of the Unrestricted Net Assets column.</v>
          </cell>
          <cell r="G40">
            <v>0</v>
          </cell>
          <cell r="H40">
            <v>0</v>
          </cell>
          <cell r="I40">
            <v>0</v>
          </cell>
          <cell r="P40" t="b">
            <v>1</v>
          </cell>
          <cell r="R40">
            <v>0</v>
          </cell>
        </row>
        <row r="41">
          <cell r="A41" t="str">
            <v>501TRUE</v>
          </cell>
          <cell r="B41" t="str">
            <v>501aTRUE</v>
          </cell>
          <cell r="C41" t="str">
            <v>a</v>
          </cell>
          <cell r="D41" t="b">
            <v>1</v>
          </cell>
          <cell r="E41">
            <v>501</v>
          </cell>
          <cell r="F41" t="str">
            <v>Worksheet is out of balance.</v>
          </cell>
          <cell r="G41">
            <v>0</v>
          </cell>
          <cell r="H41">
            <v>0</v>
          </cell>
          <cell r="P41" t="b">
            <v>1</v>
          </cell>
        </row>
        <row r="42">
          <cell r="A42" t="str">
            <v>501TRUE</v>
          </cell>
          <cell r="B42" t="str">
            <v>501bTRUE</v>
          </cell>
          <cell r="C42" t="str">
            <v>b</v>
          </cell>
          <cell r="D42" t="b">
            <v>1</v>
          </cell>
          <cell r="E42">
            <v>501</v>
          </cell>
          <cell r="F42" t="str">
            <v>One or more lines are incomplete.  See lines marked *.</v>
          </cell>
          <cell r="G42">
            <v>0</v>
          </cell>
          <cell r="H42">
            <v>0</v>
          </cell>
          <cell r="P42" t="b">
            <v>1</v>
          </cell>
        </row>
        <row r="43">
          <cell r="A43" t="str">
            <v>505FALSE</v>
          </cell>
          <cell r="B43" t="str">
            <v>505aFALSE</v>
          </cell>
          <cell r="C43" t="str">
            <v>a</v>
          </cell>
          <cell r="D43" t="b">
            <v>0</v>
          </cell>
          <cell r="E43">
            <v>505</v>
          </cell>
          <cell r="F43" t="str">
            <v>GASB number is blank.</v>
          </cell>
          <cell r="G43">
            <v>0</v>
          </cell>
          <cell r="H43" t="b">
            <v>1</v>
          </cell>
          <cell r="P43" t="b">
            <v>0</v>
          </cell>
        </row>
        <row r="44">
          <cell r="A44" t="str">
            <v>505TRUE</v>
          </cell>
          <cell r="B44" t="str">
            <v>505bTRUE</v>
          </cell>
          <cell r="C44" t="str">
            <v>b</v>
          </cell>
          <cell r="D44" t="b">
            <v>1</v>
          </cell>
          <cell r="E44">
            <v>505</v>
          </cell>
          <cell r="F44" t="str">
            <v>One or more lines are incomplete.  See lines marked *.</v>
          </cell>
          <cell r="G44">
            <v>0</v>
          </cell>
          <cell r="H44">
            <v>0</v>
          </cell>
          <cell r="P44" t="b">
            <v>1</v>
          </cell>
        </row>
        <row r="45">
          <cell r="A45" t="str">
            <v>510FALSE</v>
          </cell>
          <cell r="B45" t="str">
            <v>510aFALSE</v>
          </cell>
          <cell r="C45" t="str">
            <v>a</v>
          </cell>
          <cell r="D45" t="b">
            <v>0</v>
          </cell>
          <cell r="E45">
            <v>510</v>
          </cell>
          <cell r="F45" t="str">
            <v>GASB number is blank.</v>
          </cell>
          <cell r="G45">
            <v>0</v>
          </cell>
          <cell r="H45" t="b">
            <v>1</v>
          </cell>
          <cell r="P45" t="b">
            <v>0</v>
          </cell>
        </row>
        <row r="46">
          <cell r="A46" t="str">
            <v>510TRUE</v>
          </cell>
          <cell r="B46" t="str">
            <v>510bTRUE</v>
          </cell>
          <cell r="C46" t="str">
            <v>b</v>
          </cell>
          <cell r="D46" t="b">
            <v>1</v>
          </cell>
          <cell r="E46">
            <v>510</v>
          </cell>
          <cell r="F46" t="str">
            <v>One or more lines are incomplete.  See lines marked *.</v>
          </cell>
          <cell r="G46">
            <v>0</v>
          </cell>
          <cell r="H46">
            <v>0</v>
          </cell>
          <cell r="P46" t="b">
            <v>1</v>
          </cell>
        </row>
        <row r="47">
          <cell r="A47" t="str">
            <v>515FALSE</v>
          </cell>
          <cell r="B47" t="str">
            <v>515aFALSE</v>
          </cell>
          <cell r="C47" t="str">
            <v>a</v>
          </cell>
          <cell r="D47" t="b">
            <v>0</v>
          </cell>
          <cell r="E47">
            <v>515</v>
          </cell>
          <cell r="F47" t="str">
            <v>GASB number is blank.</v>
          </cell>
          <cell r="G47">
            <v>0</v>
          </cell>
          <cell r="H47" t="b">
            <v>1</v>
          </cell>
          <cell r="P47" t="b">
            <v>0</v>
          </cell>
        </row>
        <row r="48">
          <cell r="A48" t="str">
            <v>515TRUE</v>
          </cell>
          <cell r="B48" t="str">
            <v>515bTRUE</v>
          </cell>
          <cell r="C48" t="str">
            <v>b</v>
          </cell>
          <cell r="D48" t="b">
            <v>1</v>
          </cell>
          <cell r="E48">
            <v>515</v>
          </cell>
          <cell r="F48" t="str">
            <v>One or more lines are incomplete.  See lines marked *.</v>
          </cell>
          <cell r="G48">
            <v>0</v>
          </cell>
          <cell r="H48">
            <v>0</v>
          </cell>
          <cell r="P48" t="b">
            <v>1</v>
          </cell>
        </row>
        <row r="49">
          <cell r="A49" t="str">
            <v>520FALSE</v>
          </cell>
          <cell r="B49" t="str">
            <v>520aFALSE</v>
          </cell>
          <cell r="C49" t="str">
            <v>a</v>
          </cell>
          <cell r="D49" t="b">
            <v>0</v>
          </cell>
          <cell r="E49">
            <v>520</v>
          </cell>
          <cell r="F49" t="str">
            <v>GASB number is blank.</v>
          </cell>
          <cell r="G49">
            <v>0</v>
          </cell>
          <cell r="H49" t="b">
            <v>1</v>
          </cell>
          <cell r="P49" t="b">
            <v>0</v>
          </cell>
        </row>
        <row r="50">
          <cell r="A50" t="str">
            <v>520TRUE</v>
          </cell>
          <cell r="B50" t="str">
            <v>520bTRUE</v>
          </cell>
          <cell r="C50" t="str">
            <v>b</v>
          </cell>
          <cell r="D50" t="b">
            <v>1</v>
          </cell>
          <cell r="E50">
            <v>520</v>
          </cell>
          <cell r="F50" t="str">
            <v>One or more lines are incomplete.  See lines marked *.</v>
          </cell>
          <cell r="G50">
            <v>0</v>
          </cell>
          <cell r="H50">
            <v>0</v>
          </cell>
          <cell r="P50" t="b">
            <v>1</v>
          </cell>
        </row>
        <row r="51">
          <cell r="A51" t="str">
            <v>525FALSE</v>
          </cell>
          <cell r="B51" t="str">
            <v>525aFALSE</v>
          </cell>
          <cell r="C51" t="str">
            <v>a</v>
          </cell>
          <cell r="D51" t="b">
            <v>0</v>
          </cell>
          <cell r="E51">
            <v>525</v>
          </cell>
          <cell r="F51" t="str">
            <v>GASB number is blank.</v>
          </cell>
          <cell r="G51">
            <v>0</v>
          </cell>
          <cell r="H51" t="b">
            <v>1</v>
          </cell>
          <cell r="P51" t="b">
            <v>0</v>
          </cell>
        </row>
        <row r="52">
          <cell r="A52" t="str">
            <v>525TRUE</v>
          </cell>
          <cell r="B52" t="str">
            <v>525bTRUE</v>
          </cell>
          <cell r="C52" t="str">
            <v>b</v>
          </cell>
          <cell r="D52" t="b">
            <v>1</v>
          </cell>
          <cell r="E52">
            <v>525</v>
          </cell>
          <cell r="F52" t="str">
            <v>One or more lines are incomplete.  See lines marked *.</v>
          </cell>
          <cell r="G52">
            <v>0</v>
          </cell>
          <cell r="H52">
            <v>0</v>
          </cell>
          <cell r="P52" t="b">
            <v>1</v>
          </cell>
        </row>
        <row r="53">
          <cell r="A53" t="str">
            <v>530FALSE</v>
          </cell>
          <cell r="B53" t="str">
            <v>530aFALSE</v>
          </cell>
          <cell r="C53" t="str">
            <v>a</v>
          </cell>
          <cell r="D53" t="b">
            <v>0</v>
          </cell>
          <cell r="E53">
            <v>530</v>
          </cell>
          <cell r="F53" t="str">
            <v>GASB number is blank.</v>
          </cell>
          <cell r="G53">
            <v>0</v>
          </cell>
          <cell r="H53" t="b">
            <v>1</v>
          </cell>
          <cell r="P53" t="b">
            <v>0</v>
          </cell>
        </row>
        <row r="54">
          <cell r="A54" t="str">
            <v>530TRUE</v>
          </cell>
          <cell r="B54" t="str">
            <v>530bTRUE</v>
          </cell>
          <cell r="C54" t="str">
            <v>b</v>
          </cell>
          <cell r="D54" t="b">
            <v>1</v>
          </cell>
          <cell r="E54">
            <v>530</v>
          </cell>
          <cell r="F54" t="str">
            <v>One or more lines are incomplete.  See lines marked *.</v>
          </cell>
          <cell r="G54">
            <v>0</v>
          </cell>
          <cell r="H54">
            <v>0</v>
          </cell>
          <cell r="P54" t="b">
            <v>1</v>
          </cell>
        </row>
        <row r="55">
          <cell r="A55" t="str">
            <v>535FALSE</v>
          </cell>
          <cell r="B55" t="str">
            <v>535aFALSE</v>
          </cell>
          <cell r="C55" t="str">
            <v>a</v>
          </cell>
          <cell r="D55" t="b">
            <v>0</v>
          </cell>
          <cell r="E55">
            <v>535</v>
          </cell>
          <cell r="F55" t="str">
            <v>GASB number is blank.</v>
          </cell>
          <cell r="G55">
            <v>0</v>
          </cell>
          <cell r="H55" t="b">
            <v>1</v>
          </cell>
          <cell r="P55" t="b">
            <v>0</v>
          </cell>
        </row>
        <row r="56">
          <cell r="A56" t="str">
            <v>535TRUE</v>
          </cell>
          <cell r="B56" t="str">
            <v>535bTRUE</v>
          </cell>
          <cell r="C56" t="str">
            <v>b</v>
          </cell>
          <cell r="D56" t="b">
            <v>1</v>
          </cell>
          <cell r="E56">
            <v>535</v>
          </cell>
          <cell r="F56" t="str">
            <v>One or more lines are incomplete.  See lines marked *.</v>
          </cell>
          <cell r="G56">
            <v>0</v>
          </cell>
          <cell r="H56">
            <v>0</v>
          </cell>
          <cell r="P56" t="b">
            <v>1</v>
          </cell>
        </row>
        <row r="57">
          <cell r="A57" t="str">
            <v>540TRUE</v>
          </cell>
          <cell r="B57" t="str">
            <v>540aTRUE</v>
          </cell>
          <cell r="C57" t="str">
            <v>a</v>
          </cell>
          <cell r="D57" t="b">
            <v>1</v>
          </cell>
          <cell r="E57">
            <v>540</v>
          </cell>
          <cell r="F57" t="str">
            <v>Worksheet is out of balance.</v>
          </cell>
          <cell r="G57">
            <v>0</v>
          </cell>
          <cell r="H57">
            <v>0</v>
          </cell>
          <cell r="P57" t="b">
            <v>1</v>
          </cell>
        </row>
        <row r="58">
          <cell r="A58" t="str">
            <v>540TRUE</v>
          </cell>
          <cell r="B58" t="str">
            <v>540bTRUE</v>
          </cell>
          <cell r="C58" t="str">
            <v>b</v>
          </cell>
          <cell r="D58" t="b">
            <v>1</v>
          </cell>
          <cell r="E58">
            <v>540</v>
          </cell>
          <cell r="F58" t="str">
            <v>Invalid NCAS account number.  See lines marked *.</v>
          </cell>
          <cell r="G58">
            <v>0</v>
          </cell>
          <cell r="H58">
            <v>0</v>
          </cell>
          <cell r="I58">
            <v>0</v>
          </cell>
          <cell r="P58" t="b">
            <v>1</v>
          </cell>
        </row>
        <row r="59">
          <cell r="A59" t="str">
            <v>540TRUE</v>
          </cell>
          <cell r="B59" t="str">
            <v>540cTRUE</v>
          </cell>
          <cell r="C59" t="str">
            <v>c</v>
          </cell>
          <cell r="D59" t="b">
            <v>1</v>
          </cell>
          <cell r="E59">
            <v>540</v>
          </cell>
          <cell r="F59" t="str">
            <v>One or more lines are incomplete.  See lines marked *.</v>
          </cell>
          <cell r="G59">
            <v>0</v>
          </cell>
          <cell r="H59">
            <v>0</v>
          </cell>
          <cell r="I59">
            <v>0</v>
          </cell>
          <cell r="P59" t="b">
            <v>1</v>
          </cell>
        </row>
        <row r="60">
          <cell r="A60" t="str">
            <v>545TRUE</v>
          </cell>
          <cell r="B60" t="str">
            <v>545aTRUE</v>
          </cell>
          <cell r="C60" t="str">
            <v>a</v>
          </cell>
          <cell r="D60" t="b">
            <v>1</v>
          </cell>
          <cell r="E60">
            <v>545</v>
          </cell>
          <cell r="F60" t="str">
            <v>Worksheet is out of balance.</v>
          </cell>
          <cell r="G60">
            <v>0</v>
          </cell>
          <cell r="H60">
            <v>0</v>
          </cell>
          <cell r="P60" t="b">
            <v>1</v>
          </cell>
        </row>
        <row r="61">
          <cell r="A61" t="str">
            <v>545TRUE</v>
          </cell>
          <cell r="B61" t="str">
            <v>545bTRUE</v>
          </cell>
          <cell r="C61" t="str">
            <v>b</v>
          </cell>
          <cell r="D61" t="b">
            <v>1</v>
          </cell>
          <cell r="E61">
            <v>545</v>
          </cell>
          <cell r="F61" t="str">
            <v>Invalid NCAS account number.  See lines marked *.</v>
          </cell>
          <cell r="G61">
            <v>0</v>
          </cell>
          <cell r="H61">
            <v>0</v>
          </cell>
          <cell r="I61">
            <v>0</v>
          </cell>
          <cell r="P61" t="b">
            <v>1</v>
          </cell>
        </row>
        <row r="62">
          <cell r="A62" t="str">
            <v>545TRUE</v>
          </cell>
          <cell r="B62" t="str">
            <v>545cTRUE</v>
          </cell>
          <cell r="C62" t="str">
            <v>c</v>
          </cell>
          <cell r="D62" t="b">
            <v>1</v>
          </cell>
          <cell r="E62">
            <v>545</v>
          </cell>
          <cell r="F62" t="str">
            <v>One or more lines are incomplete.  See lines marked *.</v>
          </cell>
          <cell r="G62">
            <v>0</v>
          </cell>
          <cell r="H62">
            <v>0</v>
          </cell>
          <cell r="I62">
            <v>0</v>
          </cell>
          <cell r="P62" t="b">
            <v>1</v>
          </cell>
        </row>
        <row r="63">
          <cell r="A63" t="str">
            <v>550FALSE</v>
          </cell>
          <cell r="B63" t="str">
            <v>550aFALSE</v>
          </cell>
          <cell r="C63" t="str">
            <v>a</v>
          </cell>
          <cell r="D63" t="b">
            <v>0</v>
          </cell>
          <cell r="E63">
            <v>550</v>
          </cell>
          <cell r="F63" t="str">
            <v>GASB number is blank.</v>
          </cell>
          <cell r="G63">
            <v>0</v>
          </cell>
          <cell r="H63" t="b">
            <v>1</v>
          </cell>
          <cell r="P63" t="b">
            <v>0</v>
          </cell>
        </row>
        <row r="64">
          <cell r="A64" t="str">
            <v>550TRUE</v>
          </cell>
          <cell r="B64" t="str">
            <v>550bTRUE</v>
          </cell>
          <cell r="C64" t="str">
            <v>b</v>
          </cell>
          <cell r="D64" t="b">
            <v>1</v>
          </cell>
          <cell r="E64">
            <v>550</v>
          </cell>
          <cell r="F64" t="str">
            <v>Invalid NCAS account number.  See lines marked *.</v>
          </cell>
          <cell r="G64">
            <v>0</v>
          </cell>
          <cell r="H64">
            <v>0</v>
          </cell>
          <cell r="P64" t="b">
            <v>1</v>
          </cell>
        </row>
        <row r="65">
          <cell r="A65" t="str">
            <v>550TRUE</v>
          </cell>
          <cell r="B65" t="str">
            <v>550cTRUE</v>
          </cell>
          <cell r="C65" t="str">
            <v>c</v>
          </cell>
          <cell r="D65" t="b">
            <v>1</v>
          </cell>
          <cell r="E65">
            <v>550</v>
          </cell>
          <cell r="F65" t="str">
            <v>One or more lines are incomplete.  See lines marked *.</v>
          </cell>
          <cell r="G65">
            <v>0</v>
          </cell>
          <cell r="H65">
            <v>0</v>
          </cell>
          <cell r="P65" t="b">
            <v>1</v>
          </cell>
        </row>
        <row r="66">
          <cell r="A66" t="str">
            <v>555FALSE</v>
          </cell>
          <cell r="B66" t="str">
            <v>555aFALSE</v>
          </cell>
          <cell r="C66" t="str">
            <v>a</v>
          </cell>
          <cell r="D66" t="b">
            <v>0</v>
          </cell>
          <cell r="E66">
            <v>555</v>
          </cell>
          <cell r="F66" t="str">
            <v>GASB number is blank.</v>
          </cell>
          <cell r="G66">
            <v>0</v>
          </cell>
          <cell r="H66" t="b">
            <v>1</v>
          </cell>
          <cell r="P66" t="b">
            <v>0</v>
          </cell>
        </row>
        <row r="67">
          <cell r="A67" t="str">
            <v>555TRUE</v>
          </cell>
          <cell r="B67" t="str">
            <v>555bTRUE</v>
          </cell>
          <cell r="C67" t="str">
            <v>b</v>
          </cell>
          <cell r="D67" t="b">
            <v>1</v>
          </cell>
          <cell r="E67">
            <v>555</v>
          </cell>
          <cell r="F67" t="str">
            <v>Invalid NCAS account number.  See lines marked *.</v>
          </cell>
          <cell r="G67">
            <v>0</v>
          </cell>
          <cell r="H67">
            <v>0</v>
          </cell>
          <cell r="P67" t="b">
            <v>1</v>
          </cell>
        </row>
        <row r="68">
          <cell r="A68" t="str">
            <v>555TRUE</v>
          </cell>
          <cell r="B68" t="str">
            <v>555cTRUE</v>
          </cell>
          <cell r="C68" t="str">
            <v>c</v>
          </cell>
          <cell r="D68" t="b">
            <v>1</v>
          </cell>
          <cell r="E68">
            <v>555</v>
          </cell>
          <cell r="F68" t="str">
            <v>One or more lines are incomplete.  See lines marked *.</v>
          </cell>
          <cell r="G68">
            <v>0</v>
          </cell>
          <cell r="H68">
            <v>0</v>
          </cell>
          <cell r="P68" t="b">
            <v>1</v>
          </cell>
        </row>
        <row r="69">
          <cell r="A69" t="e">
            <v>#N/A</v>
          </cell>
          <cell r="B69" t="e">
            <v>#N/A</v>
          </cell>
          <cell r="C69" t="str">
            <v>a</v>
          </cell>
          <cell r="D69" t="e">
            <v>#N/A</v>
          </cell>
          <cell r="E69">
            <v>560</v>
          </cell>
          <cell r="F69" t="str">
            <v>Invalid NCAS account number.  See lines marked *.</v>
          </cell>
          <cell r="G69" t="e">
            <v>#N/A</v>
          </cell>
          <cell r="H69" t="e">
            <v>#REF!</v>
          </cell>
          <cell r="I69" t="e">
            <v>#REF!</v>
          </cell>
          <cell r="P69" t="e">
            <v>#REF!</v>
          </cell>
        </row>
        <row r="70">
          <cell r="A70" t="e">
            <v>#N/A</v>
          </cell>
          <cell r="B70" t="e">
            <v>#N/A</v>
          </cell>
          <cell r="C70" t="str">
            <v>b</v>
          </cell>
          <cell r="D70" t="e">
            <v>#N/A</v>
          </cell>
          <cell r="E70">
            <v>560</v>
          </cell>
          <cell r="F70" t="str">
            <v>One or more lines are incomplete.  See lines marked *.</v>
          </cell>
          <cell r="G70" t="e">
            <v>#N/A</v>
          </cell>
          <cell r="H70" t="e">
            <v>#REF!</v>
          </cell>
          <cell r="I70" t="e">
            <v>#REF!</v>
          </cell>
          <cell r="P70" t="e">
            <v>#REF!</v>
          </cell>
        </row>
        <row r="71">
          <cell r="A71" t="str">
            <v>565TRUE</v>
          </cell>
          <cell r="B71" t="str">
            <v>565aTRUE</v>
          </cell>
          <cell r="C71" t="str">
            <v>a</v>
          </cell>
          <cell r="D71" t="b">
            <v>1</v>
          </cell>
          <cell r="E71">
            <v>565</v>
          </cell>
          <cell r="F71" t="str">
            <v>Invalid NCAS account number.  See lines marked *.</v>
          </cell>
          <cell r="G71">
            <v>0</v>
          </cell>
          <cell r="H71">
            <v>0</v>
          </cell>
          <cell r="P71" t="b">
            <v>1</v>
          </cell>
        </row>
        <row r="72">
          <cell r="A72" t="str">
            <v>565TRUE</v>
          </cell>
          <cell r="B72" t="str">
            <v>565bTRUE</v>
          </cell>
          <cell r="C72" t="str">
            <v>b</v>
          </cell>
          <cell r="D72" t="b">
            <v>1</v>
          </cell>
          <cell r="E72">
            <v>565</v>
          </cell>
          <cell r="F72" t="str">
            <v>One or more lines are incomplete.  See lines marked *.</v>
          </cell>
          <cell r="G72">
            <v>0</v>
          </cell>
          <cell r="H72">
            <v>0</v>
          </cell>
          <cell r="P72" t="b">
            <v>1</v>
          </cell>
        </row>
        <row r="73">
          <cell r="A73" t="str">
            <v>570FALSE</v>
          </cell>
          <cell r="B73" t="str">
            <v>570aFALSE</v>
          </cell>
          <cell r="C73" t="str">
            <v>a</v>
          </cell>
          <cell r="D73" t="b">
            <v>0</v>
          </cell>
          <cell r="E73">
            <v>570</v>
          </cell>
          <cell r="F73" t="str">
            <v>GASB number is blank.</v>
          </cell>
          <cell r="G73">
            <v>0</v>
          </cell>
          <cell r="H73" t="b">
            <v>1</v>
          </cell>
          <cell r="P73" t="b">
            <v>0</v>
          </cell>
        </row>
        <row r="74">
          <cell r="A74" t="str">
            <v>601FALSE</v>
          </cell>
          <cell r="B74" t="str">
            <v>601aFALSE</v>
          </cell>
          <cell r="C74" t="str">
            <v>a</v>
          </cell>
          <cell r="D74" t="b">
            <v>0</v>
          </cell>
          <cell r="E74">
            <v>601</v>
          </cell>
          <cell r="F74" t="str">
            <v>GASB number is blank.</v>
          </cell>
          <cell r="G74">
            <v>0</v>
          </cell>
          <cell r="H74" t="b">
            <v>1</v>
          </cell>
          <cell r="P74" t="b">
            <v>0</v>
          </cell>
        </row>
        <row r="75">
          <cell r="A75" t="str">
            <v>601FALSE</v>
          </cell>
          <cell r="B75" t="str">
            <v>601bFALSE</v>
          </cell>
          <cell r="C75" t="str">
            <v>b</v>
          </cell>
          <cell r="D75" t="b">
            <v>0</v>
          </cell>
          <cell r="E75">
            <v>601</v>
          </cell>
          <cell r="F75" t="str">
            <v>Budget code is blank.</v>
          </cell>
          <cell r="G75">
            <v>0</v>
          </cell>
          <cell r="H75" t="b">
            <v>1</v>
          </cell>
          <cell r="P75" t="b">
            <v>0</v>
          </cell>
        </row>
        <row r="76">
          <cell r="A76" t="str">
            <v>601FALSE</v>
          </cell>
          <cell r="B76" t="str">
            <v>601cFALSE</v>
          </cell>
          <cell r="C76" t="str">
            <v>c</v>
          </cell>
          <cell r="D76" t="b">
            <v>0</v>
          </cell>
          <cell r="E76">
            <v>601</v>
          </cell>
          <cell r="F76" t="str">
            <v>Worksheet is incomplete.</v>
          </cell>
          <cell r="G76">
            <v>0</v>
          </cell>
          <cell r="H76" t="b">
            <v>1</v>
          </cell>
          <cell r="I76" t="b">
            <v>1</v>
          </cell>
          <cell r="J76" t="b">
            <v>1</v>
          </cell>
          <cell r="K76" t="b">
            <v>1</v>
          </cell>
          <cell r="L76" t="b">
            <v>1</v>
          </cell>
          <cell r="P76" t="b">
            <v>0</v>
          </cell>
        </row>
        <row r="77">
          <cell r="A77" t="str">
            <v>605FALSE</v>
          </cell>
          <cell r="B77" t="str">
            <v>605aFALSE</v>
          </cell>
          <cell r="C77" t="str">
            <v>a</v>
          </cell>
          <cell r="D77" t="b">
            <v>0</v>
          </cell>
          <cell r="E77">
            <v>605</v>
          </cell>
          <cell r="F77" t="str">
            <v>Worksheet is incomplete.</v>
          </cell>
          <cell r="G77">
            <v>0</v>
          </cell>
          <cell r="H77" t="b">
            <v>1</v>
          </cell>
          <cell r="P77" t="b">
            <v>0</v>
          </cell>
        </row>
        <row r="78">
          <cell r="A78" t="str">
            <v>625FALSE</v>
          </cell>
          <cell r="B78" t="str">
            <v>625aFALSE</v>
          </cell>
          <cell r="C78" t="str">
            <v>a</v>
          </cell>
          <cell r="D78" t="b">
            <v>0</v>
          </cell>
          <cell r="E78">
            <v>625</v>
          </cell>
          <cell r="F78" t="str">
            <v>GASB number is blank.</v>
          </cell>
          <cell r="G78">
            <v>0</v>
          </cell>
          <cell r="H78" t="b">
            <v>1</v>
          </cell>
          <cell r="P78" t="b">
            <v>0</v>
          </cell>
        </row>
        <row r="79">
          <cell r="A79" t="str">
            <v>625FALSE</v>
          </cell>
          <cell r="B79" t="str">
            <v>625bFALSE</v>
          </cell>
          <cell r="C79" t="str">
            <v>b</v>
          </cell>
          <cell r="D79" t="b">
            <v>0</v>
          </cell>
          <cell r="E79">
            <v>625</v>
          </cell>
          <cell r="F79" t="str">
            <v>GASB name is blank.</v>
          </cell>
          <cell r="G79">
            <v>0</v>
          </cell>
          <cell r="H79" t="b">
            <v>1</v>
          </cell>
          <cell r="P79" t="b">
            <v>0</v>
          </cell>
        </row>
        <row r="80">
          <cell r="A80" t="str">
            <v>630FALSE</v>
          </cell>
          <cell r="B80" t="str">
            <v>630aFALSE</v>
          </cell>
          <cell r="C80" t="str">
            <v>a</v>
          </cell>
          <cell r="D80" t="b">
            <v>0</v>
          </cell>
          <cell r="E80">
            <v>630</v>
          </cell>
          <cell r="F80" t="str">
            <v>GASB number is blank.</v>
          </cell>
          <cell r="G80">
            <v>0</v>
          </cell>
          <cell r="H80" t="b">
            <v>1</v>
          </cell>
          <cell r="P80" t="b">
            <v>0</v>
          </cell>
        </row>
        <row r="81">
          <cell r="A81" t="str">
            <v>635FALSE</v>
          </cell>
          <cell r="B81" t="str">
            <v>635aFALSE</v>
          </cell>
          <cell r="C81" t="str">
            <v>a</v>
          </cell>
          <cell r="D81" t="b">
            <v>0</v>
          </cell>
          <cell r="E81">
            <v>635</v>
          </cell>
          <cell r="F81" t="str">
            <v>GASB number is blank.</v>
          </cell>
          <cell r="G81">
            <v>0</v>
          </cell>
          <cell r="H81" t="b">
            <v>1</v>
          </cell>
          <cell r="P81" t="b">
            <v>0</v>
          </cell>
        </row>
        <row r="82">
          <cell r="A82" t="str">
            <v>705TRUE</v>
          </cell>
          <cell r="B82" t="str">
            <v>705aTRUE</v>
          </cell>
          <cell r="C82" t="str">
            <v>a</v>
          </cell>
          <cell r="D82" t="b">
            <v>1</v>
          </cell>
          <cell r="E82">
            <v>705</v>
          </cell>
          <cell r="F82" t="str">
            <v>Column A does not equal Column F.  See lines marked *.</v>
          </cell>
          <cell r="G82">
            <v>0</v>
          </cell>
          <cell r="H82">
            <v>0</v>
          </cell>
          <cell r="P82" t="b">
            <v>1</v>
          </cell>
        </row>
        <row r="83">
          <cell r="A83" t="str">
            <v>710TRUE</v>
          </cell>
          <cell r="B83" t="str">
            <v>710aTRUE</v>
          </cell>
          <cell r="C83" t="str">
            <v>a</v>
          </cell>
          <cell r="D83" t="b">
            <v>1</v>
          </cell>
          <cell r="E83">
            <v>710</v>
          </cell>
          <cell r="F83" t="str">
            <v>Column A does not equal the sum of columns B, C, and D.  See lines marked *.</v>
          </cell>
          <cell r="G83">
            <v>0</v>
          </cell>
          <cell r="H83">
            <v>0</v>
          </cell>
          <cell r="P83" t="b">
            <v>1</v>
          </cell>
        </row>
        <row r="84">
          <cell r="A84" t="str">
            <v>710TRUE</v>
          </cell>
          <cell r="B84" t="str">
            <v>710bTRUE</v>
          </cell>
          <cell r="C84" t="str">
            <v>b</v>
          </cell>
          <cell r="D84" t="b">
            <v>1</v>
          </cell>
          <cell r="E84">
            <v>710</v>
          </cell>
          <cell r="F84" t="str">
            <v>Line 34 does not equal Line 35.</v>
          </cell>
          <cell r="G84">
            <v>0</v>
          </cell>
          <cell r="H84" t="b">
            <v>1</v>
          </cell>
          <cell r="P84" t="b">
            <v>1</v>
          </cell>
        </row>
        <row r="85">
          <cell r="A85" t="str">
            <v>715TRUE</v>
          </cell>
          <cell r="B85" t="str">
            <v>715aTRUE</v>
          </cell>
          <cell r="C85" t="str">
            <v>a</v>
          </cell>
          <cell r="D85" t="b">
            <v>1</v>
          </cell>
          <cell r="E85">
            <v>715</v>
          </cell>
          <cell r="F85" t="str">
            <v>Column A does not equal Column F.  See lines marked *.</v>
          </cell>
          <cell r="G85">
            <v>0</v>
          </cell>
          <cell r="H85">
            <v>0</v>
          </cell>
          <cell r="P85" t="b">
            <v>1</v>
          </cell>
        </row>
        <row r="86">
          <cell r="A86" t="e">
            <v>#N/A</v>
          </cell>
          <cell r="B86" t="e">
            <v>#N/A</v>
          </cell>
          <cell r="D86" t="e">
            <v>#N/A</v>
          </cell>
          <cell r="G86" t="e">
            <v>#N/A</v>
          </cell>
        </row>
        <row r="87">
          <cell r="A87" t="e">
            <v>#N/A</v>
          </cell>
          <cell r="B87" t="e">
            <v>#N/A</v>
          </cell>
          <cell r="D87" t="e">
            <v>#N/A</v>
          </cell>
          <cell r="G87" t="e">
            <v>#N/A</v>
          </cell>
        </row>
        <row r="88">
          <cell r="A88" t="e">
            <v>#N/A</v>
          </cell>
          <cell r="B88" t="e">
            <v>#N/A</v>
          </cell>
          <cell r="D88" t="e">
            <v>#N/A</v>
          </cell>
          <cell r="G88" t="e">
            <v>#N/A</v>
          </cell>
        </row>
        <row r="89">
          <cell r="A89" t="e">
            <v>#N/A</v>
          </cell>
          <cell r="B89" t="e">
            <v>#N/A</v>
          </cell>
          <cell r="D89" t="e">
            <v>#N/A</v>
          </cell>
          <cell r="G89" t="e">
            <v>#N/A</v>
          </cell>
        </row>
        <row r="90">
          <cell r="A90" t="e">
            <v>#N/A</v>
          </cell>
          <cell r="B90" t="e">
            <v>#N/A</v>
          </cell>
          <cell r="D90" t="e">
            <v>#N/A</v>
          </cell>
          <cell r="G90" t="e">
            <v>#N/A</v>
          </cell>
        </row>
        <row r="91">
          <cell r="A91" t="e">
            <v>#N/A</v>
          </cell>
          <cell r="B91" t="e">
            <v>#N/A</v>
          </cell>
          <cell r="D91" t="e">
            <v>#N/A</v>
          </cell>
          <cell r="G91" t="e">
            <v>#N/A</v>
          </cell>
        </row>
      </sheetData>
      <sheetData sheetId="81">
        <row r="1">
          <cell r="H1" t="str">
            <v>Select Function (Click here)</v>
          </cell>
        </row>
        <row r="2">
          <cell r="H2" t="str">
            <v>General Government</v>
          </cell>
        </row>
        <row r="3">
          <cell r="H3" t="str">
            <v>Primary and secondary education</v>
          </cell>
        </row>
        <row r="4">
          <cell r="H4" t="str">
            <v>Higher Education</v>
          </cell>
        </row>
        <row r="5">
          <cell r="H5" t="str">
            <v>Health and human services</v>
          </cell>
        </row>
        <row r="6">
          <cell r="H6" t="str">
            <v>Economic development</v>
          </cell>
        </row>
        <row r="7">
          <cell r="H7" t="str">
            <v>Environment and natural resources</v>
          </cell>
        </row>
        <row r="8">
          <cell r="H8" t="str">
            <v>Public safety, corrections, and regulation</v>
          </cell>
        </row>
        <row r="9">
          <cell r="H9" t="str">
            <v>Transportation</v>
          </cell>
        </row>
        <row r="10">
          <cell r="H10" t="str">
            <v>Agriculture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GASB_Stmts"/>
      <sheetName val="FASB_Stmts"/>
      <sheetName val="FASB_Adj"/>
      <sheetName val="CAFR_Stmts"/>
      <sheetName val="Variances"/>
      <sheetName val="101"/>
      <sheetName val="345"/>
      <sheetName val="355"/>
      <sheetName val="425"/>
      <sheetName val="430"/>
      <sheetName val="515"/>
      <sheetName val="520"/>
      <sheetName val="525"/>
      <sheetName val="530"/>
      <sheetName val="535"/>
      <sheetName val="610"/>
      <sheetName val="615"/>
      <sheetName val="625"/>
      <sheetName val="Explanations"/>
      <sheetName val="Comments "/>
      <sheetName val="Agencies"/>
      <sheetName val="Data"/>
    </sheetNames>
    <sheetDataSet>
      <sheetData sheetId="0" refreshError="1"/>
      <sheetData sheetId="1">
        <row r="13">
          <cell r="A13">
            <v>100</v>
          </cell>
          <cell r="F13">
            <v>0</v>
          </cell>
        </row>
        <row r="14">
          <cell r="A14">
            <v>160</v>
          </cell>
          <cell r="F14">
            <v>0</v>
          </cell>
        </row>
        <row r="15">
          <cell r="A15">
            <v>110</v>
          </cell>
          <cell r="F15">
            <v>0</v>
          </cell>
        </row>
        <row r="16">
          <cell r="A16">
            <v>162</v>
          </cell>
          <cell r="F16">
            <v>0</v>
          </cell>
        </row>
        <row r="18">
          <cell r="A18">
            <v>124</v>
          </cell>
          <cell r="F18">
            <v>0</v>
          </cell>
        </row>
        <row r="19">
          <cell r="A19">
            <v>124</v>
          </cell>
          <cell r="F19">
            <v>0</v>
          </cell>
        </row>
        <row r="20">
          <cell r="A20">
            <v>124</v>
          </cell>
          <cell r="F20">
            <v>0</v>
          </cell>
        </row>
        <row r="21">
          <cell r="A21">
            <v>124</v>
          </cell>
        </row>
        <row r="22">
          <cell r="A22">
            <v>124</v>
          </cell>
          <cell r="F22">
            <v>0</v>
          </cell>
        </row>
        <row r="23">
          <cell r="A23">
            <v>122</v>
          </cell>
          <cell r="F23">
            <v>0</v>
          </cell>
        </row>
        <row r="24">
          <cell r="A24">
            <v>120</v>
          </cell>
          <cell r="F24">
            <v>0</v>
          </cell>
        </row>
        <row r="25">
          <cell r="A25">
            <v>154</v>
          </cell>
          <cell r="F25">
            <v>0</v>
          </cell>
        </row>
        <row r="26">
          <cell r="A26">
            <v>130</v>
          </cell>
          <cell r="F26">
            <v>0</v>
          </cell>
        </row>
        <row r="27">
          <cell r="A27">
            <v>140</v>
          </cell>
          <cell r="F27">
            <v>0</v>
          </cell>
        </row>
        <row r="28">
          <cell r="F28">
            <v>0</v>
          </cell>
        </row>
        <row r="31">
          <cell r="A31">
            <v>160</v>
          </cell>
          <cell r="F31">
            <v>0</v>
          </cell>
        </row>
        <row r="32">
          <cell r="A32">
            <v>110</v>
          </cell>
          <cell r="F32">
            <v>0</v>
          </cell>
        </row>
        <row r="33">
          <cell r="A33">
            <v>162</v>
          </cell>
          <cell r="F33">
            <v>0</v>
          </cell>
        </row>
        <row r="35">
          <cell r="A35">
            <v>124</v>
          </cell>
          <cell r="F35">
            <v>0</v>
          </cell>
        </row>
        <row r="36">
          <cell r="A36">
            <v>124</v>
          </cell>
          <cell r="F36">
            <v>0</v>
          </cell>
        </row>
        <row r="37">
          <cell r="A37">
            <v>124</v>
          </cell>
        </row>
        <row r="38">
          <cell r="A38">
            <v>124</v>
          </cell>
          <cell r="F38">
            <v>0</v>
          </cell>
        </row>
        <row r="39">
          <cell r="A39">
            <v>164</v>
          </cell>
          <cell r="F39">
            <v>0</v>
          </cell>
        </row>
        <row r="40">
          <cell r="A40">
            <v>154</v>
          </cell>
          <cell r="F40">
            <v>0</v>
          </cell>
        </row>
        <row r="41">
          <cell r="A41">
            <v>157</v>
          </cell>
          <cell r="F41">
            <v>0</v>
          </cell>
        </row>
        <row r="42">
          <cell r="A42">
            <v>170</v>
          </cell>
          <cell r="F42">
            <v>0</v>
          </cell>
        </row>
        <row r="43">
          <cell r="A43">
            <v>171</v>
          </cell>
          <cell r="F43">
            <v>0</v>
          </cell>
        </row>
        <row r="44">
          <cell r="F44">
            <v>0</v>
          </cell>
        </row>
        <row r="45">
          <cell r="F45">
            <v>0</v>
          </cell>
        </row>
        <row r="50">
          <cell r="A50">
            <v>204</v>
          </cell>
          <cell r="F50">
            <v>0</v>
          </cell>
        </row>
        <row r="51">
          <cell r="A51">
            <v>204</v>
          </cell>
          <cell r="F51">
            <v>0</v>
          </cell>
        </row>
        <row r="52">
          <cell r="A52">
            <v>204</v>
          </cell>
          <cell r="F52">
            <v>0</v>
          </cell>
        </row>
        <row r="53">
          <cell r="A53">
            <v>204</v>
          </cell>
          <cell r="F53">
            <v>0</v>
          </cell>
        </row>
        <row r="54">
          <cell r="A54">
            <v>204</v>
          </cell>
          <cell r="F54">
            <v>0</v>
          </cell>
        </row>
        <row r="55">
          <cell r="A55">
            <v>202</v>
          </cell>
          <cell r="F55">
            <v>0</v>
          </cell>
        </row>
        <row r="56">
          <cell r="A56">
            <v>200</v>
          </cell>
          <cell r="F56">
            <v>0</v>
          </cell>
        </row>
        <row r="57">
          <cell r="A57">
            <v>220</v>
          </cell>
          <cell r="F57">
            <v>0</v>
          </cell>
        </row>
        <row r="58">
          <cell r="A58">
            <v>222</v>
          </cell>
          <cell r="F58">
            <v>0</v>
          </cell>
        </row>
        <row r="59">
          <cell r="A59">
            <v>210</v>
          </cell>
          <cell r="F59">
            <v>0</v>
          </cell>
        </row>
        <row r="60">
          <cell r="A60">
            <v>230</v>
          </cell>
          <cell r="F60">
            <v>0</v>
          </cell>
        </row>
        <row r="61">
          <cell r="A61">
            <v>235</v>
          </cell>
          <cell r="F61">
            <v>0</v>
          </cell>
        </row>
        <row r="62">
          <cell r="A62">
            <v>240</v>
          </cell>
          <cell r="F62">
            <v>0</v>
          </cell>
        </row>
        <row r="63">
          <cell r="A63">
            <v>240</v>
          </cell>
          <cell r="F63">
            <v>0</v>
          </cell>
        </row>
        <row r="64">
          <cell r="A64">
            <v>240</v>
          </cell>
          <cell r="F64">
            <v>0</v>
          </cell>
        </row>
        <row r="65">
          <cell r="A65">
            <v>240</v>
          </cell>
          <cell r="F65">
            <v>0</v>
          </cell>
        </row>
        <row r="66">
          <cell r="A66">
            <v>240</v>
          </cell>
          <cell r="F66">
            <v>0</v>
          </cell>
        </row>
        <row r="67">
          <cell r="F67">
            <v>0</v>
          </cell>
        </row>
        <row r="71">
          <cell r="A71">
            <v>204</v>
          </cell>
          <cell r="F71">
            <v>0</v>
          </cell>
        </row>
        <row r="72">
          <cell r="A72">
            <v>204</v>
          </cell>
          <cell r="F72">
            <v>0</v>
          </cell>
        </row>
        <row r="73">
          <cell r="A73">
            <v>225</v>
          </cell>
          <cell r="F73">
            <v>0</v>
          </cell>
        </row>
        <row r="74">
          <cell r="A74">
            <v>230</v>
          </cell>
          <cell r="F74">
            <v>0</v>
          </cell>
        </row>
        <row r="75">
          <cell r="A75">
            <v>235</v>
          </cell>
          <cell r="F75">
            <v>0</v>
          </cell>
        </row>
        <row r="76">
          <cell r="A76">
            <v>241</v>
          </cell>
          <cell r="F76">
            <v>0</v>
          </cell>
        </row>
        <row r="77">
          <cell r="A77">
            <v>241</v>
          </cell>
          <cell r="F77">
            <v>0</v>
          </cell>
        </row>
        <row r="78">
          <cell r="A78">
            <v>241</v>
          </cell>
          <cell r="F78">
            <v>0</v>
          </cell>
        </row>
        <row r="79">
          <cell r="A79">
            <v>241</v>
          </cell>
          <cell r="F79">
            <v>0</v>
          </cell>
        </row>
        <row r="80">
          <cell r="A80">
            <v>241</v>
          </cell>
          <cell r="F80">
            <v>0</v>
          </cell>
        </row>
        <row r="81">
          <cell r="F81">
            <v>0</v>
          </cell>
        </row>
        <row r="82">
          <cell r="F82">
            <v>0</v>
          </cell>
        </row>
        <row r="85">
          <cell r="A85">
            <v>300</v>
          </cell>
          <cell r="F85">
            <v>0</v>
          </cell>
        </row>
        <row r="88">
          <cell r="A88">
            <v>305</v>
          </cell>
          <cell r="F88">
            <v>0</v>
          </cell>
        </row>
        <row r="89">
          <cell r="A89">
            <v>310</v>
          </cell>
          <cell r="F89">
            <v>0</v>
          </cell>
        </row>
        <row r="90">
          <cell r="A90">
            <v>315</v>
          </cell>
          <cell r="F90">
            <v>0</v>
          </cell>
        </row>
        <row r="91">
          <cell r="A91">
            <v>320</v>
          </cell>
          <cell r="F91">
            <v>0</v>
          </cell>
        </row>
        <row r="92">
          <cell r="F92">
            <v>0</v>
          </cell>
        </row>
        <row r="94">
          <cell r="F94" t="str">
            <v>In Bal.</v>
          </cell>
        </row>
        <row r="96">
          <cell r="F96">
            <v>2008</v>
          </cell>
        </row>
        <row r="98">
          <cell r="A98">
            <v>500</v>
          </cell>
          <cell r="F98">
            <v>0</v>
          </cell>
        </row>
        <row r="99">
          <cell r="A99">
            <v>500</v>
          </cell>
          <cell r="F99">
            <v>0</v>
          </cell>
        </row>
        <row r="100">
          <cell r="A100">
            <v>500</v>
          </cell>
          <cell r="F100">
            <v>0</v>
          </cell>
        </row>
        <row r="101">
          <cell r="A101">
            <v>500</v>
          </cell>
          <cell r="F101">
            <v>0</v>
          </cell>
        </row>
        <row r="102">
          <cell r="A102">
            <v>500</v>
          </cell>
          <cell r="F102">
            <v>0</v>
          </cell>
        </row>
        <row r="103">
          <cell r="A103">
            <v>500</v>
          </cell>
          <cell r="F103">
            <v>0</v>
          </cell>
        </row>
        <row r="104">
          <cell r="A104">
            <v>500</v>
          </cell>
          <cell r="F104">
            <v>0</v>
          </cell>
        </row>
        <row r="105">
          <cell r="A105">
            <v>500</v>
          </cell>
          <cell r="F105">
            <v>0</v>
          </cell>
        </row>
        <row r="106">
          <cell r="F106">
            <v>0</v>
          </cell>
        </row>
        <row r="107">
          <cell r="F107">
            <v>0</v>
          </cell>
        </row>
        <row r="108">
          <cell r="F108">
            <v>0</v>
          </cell>
        </row>
        <row r="110">
          <cell r="A110">
            <v>510</v>
          </cell>
          <cell r="F110">
            <v>0</v>
          </cell>
        </row>
        <row r="111">
          <cell r="A111">
            <v>512</v>
          </cell>
          <cell r="F111">
            <v>0</v>
          </cell>
        </row>
        <row r="112">
          <cell r="A112">
            <v>512</v>
          </cell>
          <cell r="F112">
            <v>0</v>
          </cell>
        </row>
        <row r="113">
          <cell r="A113">
            <v>520</v>
          </cell>
          <cell r="F113">
            <v>0</v>
          </cell>
        </row>
        <row r="114">
          <cell r="A114">
            <v>512</v>
          </cell>
          <cell r="F114">
            <v>0</v>
          </cell>
        </row>
        <row r="115">
          <cell r="A115">
            <v>520</v>
          </cell>
          <cell r="F115">
            <v>0</v>
          </cell>
        </row>
        <row r="116">
          <cell r="A116">
            <v>520</v>
          </cell>
          <cell r="F116">
            <v>0</v>
          </cell>
        </row>
        <row r="117">
          <cell r="F117">
            <v>0</v>
          </cell>
        </row>
        <row r="118">
          <cell r="F118">
            <v>0</v>
          </cell>
        </row>
        <row r="119">
          <cell r="F119">
            <v>0</v>
          </cell>
        </row>
        <row r="120">
          <cell r="F120">
            <v>0</v>
          </cell>
        </row>
        <row r="121">
          <cell r="A121">
            <v>511</v>
          </cell>
          <cell r="F121">
            <v>0</v>
          </cell>
        </row>
        <row r="122">
          <cell r="A122">
            <v>513</v>
          </cell>
          <cell r="F122">
            <v>0</v>
          </cell>
        </row>
        <row r="123">
          <cell r="A123">
            <v>513</v>
          </cell>
          <cell r="F123">
            <v>0</v>
          </cell>
        </row>
        <row r="124">
          <cell r="A124">
            <v>700</v>
          </cell>
          <cell r="F124">
            <v>0</v>
          </cell>
        </row>
        <row r="125">
          <cell r="A125">
            <v>701</v>
          </cell>
          <cell r="F125">
            <v>0</v>
          </cell>
        </row>
        <row r="126">
          <cell r="F126">
            <v>0</v>
          </cell>
        </row>
        <row r="127">
          <cell r="A127">
            <v>800</v>
          </cell>
          <cell r="F127">
            <v>0</v>
          </cell>
        </row>
        <row r="128">
          <cell r="A128">
            <v>801</v>
          </cell>
          <cell r="F128">
            <v>0</v>
          </cell>
        </row>
      </sheetData>
      <sheetData sheetId="2">
        <row r="12">
          <cell r="A12">
            <v>100</v>
          </cell>
          <cell r="F12">
            <v>1797966</v>
          </cell>
        </row>
        <row r="13">
          <cell r="A13">
            <v>110</v>
          </cell>
          <cell r="F13">
            <v>0</v>
          </cell>
        </row>
        <row r="14">
          <cell r="A14" t="str">
            <v>**</v>
          </cell>
          <cell r="F14">
            <v>100044</v>
          </cell>
        </row>
        <row r="15">
          <cell r="A15">
            <v>130</v>
          </cell>
          <cell r="F15">
            <v>0</v>
          </cell>
        </row>
        <row r="16">
          <cell r="A16">
            <v>140</v>
          </cell>
          <cell r="F16">
            <v>59297</v>
          </cell>
        </row>
        <row r="17">
          <cell r="A17">
            <v>140</v>
          </cell>
          <cell r="F17">
            <v>0</v>
          </cell>
        </row>
        <row r="18">
          <cell r="A18" t="str">
            <v>**</v>
          </cell>
          <cell r="F18">
            <v>0</v>
          </cell>
        </row>
        <row r="19">
          <cell r="A19">
            <v>160</v>
          </cell>
          <cell r="F19">
            <v>29758590</v>
          </cell>
        </row>
        <row r="20">
          <cell r="A20">
            <v>160</v>
          </cell>
          <cell r="F20">
            <v>25110</v>
          </cell>
        </row>
        <row r="21">
          <cell r="A21">
            <v>160</v>
          </cell>
          <cell r="F21">
            <v>0</v>
          </cell>
        </row>
        <row r="22">
          <cell r="A22">
            <v>162</v>
          </cell>
          <cell r="F22">
            <v>0</v>
          </cell>
        </row>
        <row r="23">
          <cell r="A23" t="str">
            <v>**</v>
          </cell>
          <cell r="F23">
            <v>70314092</v>
          </cell>
        </row>
        <row r="24">
          <cell r="F24">
            <v>102055099</v>
          </cell>
        </row>
        <row r="27">
          <cell r="A27" t="str">
            <v>**</v>
          </cell>
          <cell r="F27">
            <v>4962043</v>
          </cell>
        </row>
        <row r="28">
          <cell r="A28" t="str">
            <v>**</v>
          </cell>
          <cell r="F28">
            <v>0</v>
          </cell>
        </row>
        <row r="29">
          <cell r="A29">
            <v>210</v>
          </cell>
          <cell r="F29">
            <v>0</v>
          </cell>
        </row>
        <row r="30">
          <cell r="A30">
            <v>220</v>
          </cell>
          <cell r="F30">
            <v>0</v>
          </cell>
        </row>
        <row r="31">
          <cell r="A31">
            <v>230</v>
          </cell>
          <cell r="F31">
            <v>167931</v>
          </cell>
        </row>
        <row r="32">
          <cell r="A32" t="str">
            <v>**</v>
          </cell>
          <cell r="F32">
            <v>0</v>
          </cell>
        </row>
        <row r="33">
          <cell r="A33" t="str">
            <v>**</v>
          </cell>
          <cell r="F33">
            <v>0</v>
          </cell>
        </row>
        <row r="34">
          <cell r="A34">
            <v>241</v>
          </cell>
          <cell r="F34">
            <v>0</v>
          </cell>
        </row>
        <row r="35">
          <cell r="A35">
            <v>204</v>
          </cell>
          <cell r="F35">
            <v>0</v>
          </cell>
        </row>
        <row r="36">
          <cell r="F36">
            <v>5129974</v>
          </cell>
        </row>
        <row r="39">
          <cell r="F39">
            <v>0</v>
          </cell>
        </row>
        <row r="40">
          <cell r="F40">
            <v>0</v>
          </cell>
        </row>
        <row r="41">
          <cell r="F41">
            <v>159</v>
          </cell>
        </row>
        <row r="42">
          <cell r="F42">
            <v>158609990</v>
          </cell>
        </row>
        <row r="43">
          <cell r="F43">
            <v>-61685024</v>
          </cell>
        </row>
        <row r="44">
          <cell r="F44">
            <v>96925125</v>
          </cell>
        </row>
        <row r="46">
          <cell r="F46" t="str">
            <v>OK</v>
          </cell>
        </row>
        <row r="49">
          <cell r="A49" t="str">
            <v>Notes:</v>
          </cell>
        </row>
        <row r="51">
          <cell r="A51" t="str">
            <v>**</v>
          </cell>
        </row>
        <row r="53">
          <cell r="F53">
            <v>2008</v>
          </cell>
        </row>
        <row r="55">
          <cell r="A55">
            <v>500</v>
          </cell>
          <cell r="F55">
            <v>12470437</v>
          </cell>
        </row>
        <row r="56">
          <cell r="A56">
            <v>500</v>
          </cell>
          <cell r="F56">
            <v>1381479</v>
          </cell>
        </row>
        <row r="57">
          <cell r="A57">
            <v>500</v>
          </cell>
          <cell r="F57">
            <v>0</v>
          </cell>
        </row>
        <row r="58">
          <cell r="A58" t="str">
            <v>**</v>
          </cell>
          <cell r="F58">
            <v>0</v>
          </cell>
        </row>
        <row r="59">
          <cell r="A59">
            <v>512</v>
          </cell>
          <cell r="F59">
            <v>1401761</v>
          </cell>
        </row>
        <row r="60">
          <cell r="A60">
            <v>512</v>
          </cell>
          <cell r="F60">
            <v>0</v>
          </cell>
        </row>
        <row r="61">
          <cell r="A61">
            <v>520</v>
          </cell>
          <cell r="F61">
            <v>0</v>
          </cell>
        </row>
        <row r="62">
          <cell r="A62">
            <v>520</v>
          </cell>
          <cell r="F62">
            <v>0</v>
          </cell>
        </row>
        <row r="63">
          <cell r="A63">
            <v>520</v>
          </cell>
          <cell r="F63">
            <v>282506</v>
          </cell>
        </row>
        <row r="64">
          <cell r="F64">
            <v>15536183</v>
          </cell>
        </row>
        <row r="67">
          <cell r="A67">
            <v>600</v>
          </cell>
          <cell r="F67">
            <v>8372692</v>
          </cell>
        </row>
        <row r="69">
          <cell r="F69">
            <v>7163491</v>
          </cell>
        </row>
        <row r="71">
          <cell r="A71">
            <v>800</v>
          </cell>
          <cell r="F71">
            <v>89761634</v>
          </cell>
        </row>
        <row r="72">
          <cell r="A72">
            <v>801</v>
          </cell>
          <cell r="F72">
            <v>0</v>
          </cell>
        </row>
        <row r="74">
          <cell r="A74">
            <v>600</v>
          </cell>
          <cell r="F74">
            <v>10064750</v>
          </cell>
        </row>
        <row r="75">
          <cell r="A75">
            <v>511</v>
          </cell>
          <cell r="F75">
            <v>10064750</v>
          </cell>
        </row>
      </sheetData>
      <sheetData sheetId="3">
        <row r="13">
          <cell r="A13">
            <v>120</v>
          </cell>
          <cell r="F13">
            <v>0</v>
          </cell>
        </row>
        <row r="14">
          <cell r="A14">
            <v>164</v>
          </cell>
          <cell r="F14">
            <v>0</v>
          </cell>
        </row>
        <row r="15">
          <cell r="A15">
            <v>122</v>
          </cell>
          <cell r="F15">
            <v>0</v>
          </cell>
        </row>
        <row r="16">
          <cell r="A16">
            <v>124</v>
          </cell>
          <cell r="F16">
            <v>100044</v>
          </cell>
        </row>
        <row r="17">
          <cell r="F17">
            <v>100044</v>
          </cell>
        </row>
        <row r="18">
          <cell r="F18" t="str">
            <v>OK</v>
          </cell>
        </row>
        <row r="21">
          <cell r="A21">
            <v>120</v>
          </cell>
          <cell r="F21">
            <v>0</v>
          </cell>
        </row>
        <row r="22">
          <cell r="A22">
            <v>164</v>
          </cell>
          <cell r="F22">
            <v>0</v>
          </cell>
        </row>
        <row r="23">
          <cell r="A23">
            <v>122</v>
          </cell>
          <cell r="F23">
            <v>0</v>
          </cell>
        </row>
        <row r="24">
          <cell r="A24">
            <v>154</v>
          </cell>
          <cell r="F24">
            <v>0</v>
          </cell>
        </row>
        <row r="25">
          <cell r="F25">
            <v>0</v>
          </cell>
        </row>
        <row r="26">
          <cell r="F26" t="str">
            <v>OK</v>
          </cell>
        </row>
        <row r="29">
          <cell r="A29">
            <v>170</v>
          </cell>
          <cell r="F29">
            <v>29654272</v>
          </cell>
        </row>
        <row r="30">
          <cell r="A30">
            <v>171</v>
          </cell>
          <cell r="F30">
            <v>40659820</v>
          </cell>
        </row>
        <row r="31">
          <cell r="A31">
            <v>170</v>
          </cell>
          <cell r="F31">
            <v>0</v>
          </cell>
        </row>
        <row r="32">
          <cell r="A32">
            <v>171</v>
          </cell>
          <cell r="F32">
            <v>0</v>
          </cell>
        </row>
        <row r="33">
          <cell r="F33">
            <v>70314092</v>
          </cell>
        </row>
        <row r="34">
          <cell r="F34" t="str">
            <v>OK</v>
          </cell>
        </row>
        <row r="37">
          <cell r="A37">
            <v>200</v>
          </cell>
          <cell r="F37">
            <v>0</v>
          </cell>
        </row>
        <row r="38">
          <cell r="A38">
            <v>202</v>
          </cell>
          <cell r="F38">
            <v>0</v>
          </cell>
        </row>
        <row r="39">
          <cell r="A39">
            <v>204</v>
          </cell>
          <cell r="F39">
            <v>4962043</v>
          </cell>
        </row>
        <row r="40">
          <cell r="F40">
            <v>4962043</v>
          </cell>
        </row>
        <row r="41">
          <cell r="F41" t="str">
            <v>OK</v>
          </cell>
        </row>
        <row r="44">
          <cell r="A44">
            <v>200</v>
          </cell>
          <cell r="F44">
            <v>0</v>
          </cell>
        </row>
        <row r="45">
          <cell r="A45">
            <v>202</v>
          </cell>
          <cell r="F45">
            <v>0</v>
          </cell>
        </row>
        <row r="46">
          <cell r="A46">
            <v>204</v>
          </cell>
          <cell r="F46">
            <v>0</v>
          </cell>
        </row>
        <row r="47">
          <cell r="F47">
            <v>0</v>
          </cell>
        </row>
        <row r="48">
          <cell r="F48" t="str">
            <v>OK</v>
          </cell>
        </row>
        <row r="51">
          <cell r="A51">
            <v>240</v>
          </cell>
          <cell r="F51">
            <v>0</v>
          </cell>
        </row>
        <row r="52">
          <cell r="A52">
            <v>241</v>
          </cell>
          <cell r="F52">
            <v>0</v>
          </cell>
        </row>
        <row r="53">
          <cell r="F53">
            <v>0</v>
          </cell>
        </row>
        <row r="54">
          <cell r="F54" t="str">
            <v>OK</v>
          </cell>
        </row>
        <row r="57">
          <cell r="A57">
            <v>240</v>
          </cell>
          <cell r="F57">
            <v>0</v>
          </cell>
        </row>
        <row r="58">
          <cell r="A58">
            <v>241</v>
          </cell>
          <cell r="F58">
            <v>0</v>
          </cell>
        </row>
        <row r="59">
          <cell r="F59">
            <v>0</v>
          </cell>
        </row>
        <row r="60">
          <cell r="F60" t="str">
            <v>OK</v>
          </cell>
        </row>
        <row r="63">
          <cell r="A63">
            <v>510</v>
          </cell>
          <cell r="F63">
            <v>0</v>
          </cell>
        </row>
        <row r="64">
          <cell r="A64">
            <v>511</v>
          </cell>
          <cell r="F64">
            <v>0</v>
          </cell>
        </row>
        <row r="65">
          <cell r="A65">
            <v>512</v>
          </cell>
          <cell r="F65">
            <v>0</v>
          </cell>
        </row>
        <row r="66">
          <cell r="A66">
            <v>513</v>
          </cell>
          <cell r="F66">
            <v>0</v>
          </cell>
        </row>
        <row r="67">
          <cell r="F67">
            <v>0</v>
          </cell>
        </row>
        <row r="68">
          <cell r="F68" t="str">
            <v>OK</v>
          </cell>
        </row>
        <row r="73">
          <cell r="F73">
            <v>0</v>
          </cell>
        </row>
        <row r="74">
          <cell r="F74">
            <v>0</v>
          </cell>
        </row>
        <row r="75">
          <cell r="F75">
            <v>0</v>
          </cell>
        </row>
        <row r="76">
          <cell r="F76" t="str">
            <v>OK</v>
          </cell>
        </row>
        <row r="79">
          <cell r="F79">
            <v>0</v>
          </cell>
        </row>
        <row r="80">
          <cell r="F80">
            <v>0</v>
          </cell>
        </row>
        <row r="81">
          <cell r="F81">
            <v>0</v>
          </cell>
        </row>
        <row r="85">
          <cell r="F85">
            <v>70314092</v>
          </cell>
        </row>
        <row r="86">
          <cell r="F86">
            <v>0</v>
          </cell>
        </row>
        <row r="87">
          <cell r="F87">
            <v>0</v>
          </cell>
        </row>
        <row r="88">
          <cell r="F88">
            <v>0</v>
          </cell>
        </row>
        <row r="89">
          <cell r="A89">
            <v>300</v>
          </cell>
          <cell r="F89">
            <v>70314092</v>
          </cell>
        </row>
        <row r="92">
          <cell r="F92">
            <v>0</v>
          </cell>
        </row>
        <row r="93">
          <cell r="F93">
            <v>29758590</v>
          </cell>
        </row>
        <row r="94">
          <cell r="F94">
            <v>0</v>
          </cell>
        </row>
        <row r="95">
          <cell r="F95">
            <v>0</v>
          </cell>
        </row>
        <row r="96">
          <cell r="A96">
            <v>315</v>
          </cell>
          <cell r="F96">
            <v>29758590</v>
          </cell>
        </row>
        <row r="99">
          <cell r="F99">
            <v>96925125</v>
          </cell>
        </row>
        <row r="100">
          <cell r="F100">
            <v>70314092</v>
          </cell>
        </row>
        <row r="101">
          <cell r="F101">
            <v>29758590</v>
          </cell>
        </row>
        <row r="102">
          <cell r="A102">
            <v>320</v>
          </cell>
          <cell r="F102">
            <v>-3147557</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hA&amp;B"/>
      <sheetName val="Capital Assets"/>
      <sheetName val="Capital Asset Compilation"/>
      <sheetName val="Long-Term Liabilities"/>
      <sheetName val="MD&amp;A"/>
      <sheetName val="Comments"/>
      <sheetName val="101"/>
      <sheetName val="215"/>
      <sheetName val="220"/>
      <sheetName val="301"/>
      <sheetName val="345"/>
      <sheetName val="350"/>
      <sheetName val="355"/>
      <sheetName val="360"/>
      <sheetName val="430"/>
      <sheetName val="520"/>
      <sheetName val="525"/>
      <sheetName val="530"/>
      <sheetName val="601"/>
      <sheetName val="610"/>
      <sheetName val="615"/>
      <sheetName val="End"/>
      <sheetName val="College Filenames"/>
      <sheetName val="CapAssetBegBal"/>
      <sheetName val="LTLiabBegBal"/>
      <sheetName val="RestrDuefromPG"/>
      <sheetName val="Fund Equit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
          <cell r="B1" t="str">
            <v>Agency No.</v>
          </cell>
          <cell r="D1" t="str">
            <v>COMMUNITY COLLEGE</v>
          </cell>
          <cell r="E1" t="str">
            <v>FILENAME</v>
          </cell>
          <cell r="F1" t="str">
            <v>FileExtName</v>
          </cell>
        </row>
        <row r="2">
          <cell r="A2">
            <v>1</v>
          </cell>
          <cell r="B2" t="str">
            <v>C0</v>
          </cell>
          <cell r="D2" t="str">
            <v>Alamance Community College</v>
          </cell>
          <cell r="E2" t="str">
            <v>CC1</v>
          </cell>
          <cell r="F2" t="str">
            <v>CC1.xls</v>
          </cell>
        </row>
        <row r="3">
          <cell r="A3">
            <v>3</v>
          </cell>
          <cell r="B3" t="str">
            <v>C2</v>
          </cell>
          <cell r="D3" t="str">
            <v>Asheville-Buncombe Technical Community College</v>
          </cell>
          <cell r="E3" t="str">
            <v>CC3</v>
          </cell>
          <cell r="F3" t="str">
            <v>CC3.xls</v>
          </cell>
        </row>
        <row r="4">
          <cell r="A4">
            <v>4</v>
          </cell>
          <cell r="B4" t="str">
            <v>C3</v>
          </cell>
          <cell r="D4" t="str">
            <v>Beaufort County Community College</v>
          </cell>
          <cell r="E4" t="str">
            <v>CC4</v>
          </cell>
          <cell r="F4" t="str">
            <v>CC4.xls</v>
          </cell>
        </row>
        <row r="5">
          <cell r="A5">
            <v>5</v>
          </cell>
          <cell r="B5" t="str">
            <v>C4</v>
          </cell>
          <cell r="D5" t="str">
            <v>Bladen Community College</v>
          </cell>
          <cell r="E5" t="str">
            <v>CC5</v>
          </cell>
          <cell r="F5" t="str">
            <v>CC5.xls</v>
          </cell>
        </row>
        <row r="6">
          <cell r="A6">
            <v>6</v>
          </cell>
          <cell r="B6" t="str">
            <v>C5</v>
          </cell>
          <cell r="D6" t="str">
            <v>Blue Ridge Community College</v>
          </cell>
          <cell r="E6" t="str">
            <v>CC6</v>
          </cell>
          <cell r="F6" t="str">
            <v>CC6.xls</v>
          </cell>
        </row>
        <row r="7">
          <cell r="A7">
            <v>7</v>
          </cell>
          <cell r="B7" t="str">
            <v>C6</v>
          </cell>
          <cell r="D7" t="str">
            <v>Brunswick Community College</v>
          </cell>
          <cell r="E7" t="str">
            <v>CC7</v>
          </cell>
          <cell r="F7" t="str">
            <v>CC7.xls</v>
          </cell>
        </row>
        <row r="8">
          <cell r="A8">
            <v>8</v>
          </cell>
          <cell r="B8" t="str">
            <v>C7</v>
          </cell>
          <cell r="D8" t="str">
            <v>Caldwell Community College and Technical Institute</v>
          </cell>
          <cell r="E8" t="str">
            <v>CC8</v>
          </cell>
          <cell r="F8" t="str">
            <v>CC8.xls</v>
          </cell>
        </row>
        <row r="9">
          <cell r="A9">
            <v>9</v>
          </cell>
          <cell r="B9" t="str">
            <v>C8</v>
          </cell>
          <cell r="D9" t="str">
            <v>Cape Fear Community College</v>
          </cell>
          <cell r="E9" t="str">
            <v>CC9</v>
          </cell>
          <cell r="F9" t="str">
            <v>CC9.xls</v>
          </cell>
        </row>
        <row r="10">
          <cell r="A10">
            <v>10</v>
          </cell>
          <cell r="B10" t="str">
            <v>C9</v>
          </cell>
          <cell r="D10" t="str">
            <v>Carteret Community College</v>
          </cell>
          <cell r="E10" t="str">
            <v>CC10</v>
          </cell>
          <cell r="F10" t="str">
            <v>CC10.xls</v>
          </cell>
        </row>
        <row r="11">
          <cell r="A11">
            <v>11</v>
          </cell>
          <cell r="B11" t="str">
            <v>CA</v>
          </cell>
          <cell r="D11" t="str">
            <v>Catawba Valley Community College</v>
          </cell>
          <cell r="E11" t="str">
            <v>CC11</v>
          </cell>
          <cell r="F11" t="str">
            <v>CC11.xls</v>
          </cell>
        </row>
        <row r="12">
          <cell r="A12">
            <v>12</v>
          </cell>
          <cell r="B12" t="str">
            <v>CB</v>
          </cell>
          <cell r="D12" t="str">
            <v>Central Carolina Community College</v>
          </cell>
          <cell r="E12" t="str">
            <v>CC12</v>
          </cell>
          <cell r="F12" t="str">
            <v>CC12.xls</v>
          </cell>
        </row>
        <row r="13">
          <cell r="A13">
            <v>13</v>
          </cell>
          <cell r="B13" t="str">
            <v>CC</v>
          </cell>
          <cell r="D13" t="str">
            <v>Central Piedmont Community College</v>
          </cell>
          <cell r="E13" t="str">
            <v>CC13</v>
          </cell>
          <cell r="F13" t="str">
            <v>CC13.xls</v>
          </cell>
        </row>
        <row r="14">
          <cell r="A14">
            <v>14</v>
          </cell>
          <cell r="B14" t="str">
            <v>CD</v>
          </cell>
          <cell r="D14" t="str">
            <v>Cleveland Community College</v>
          </cell>
          <cell r="E14" t="str">
            <v>CC14</v>
          </cell>
          <cell r="F14" t="str">
            <v>CC14.xls</v>
          </cell>
        </row>
        <row r="15">
          <cell r="A15">
            <v>15</v>
          </cell>
          <cell r="B15" t="str">
            <v>CE</v>
          </cell>
          <cell r="D15" t="str">
            <v>Coastal Carolina Community College</v>
          </cell>
          <cell r="E15" t="str">
            <v>CC15</v>
          </cell>
          <cell r="F15" t="str">
            <v>CC15.xls</v>
          </cell>
        </row>
        <row r="16">
          <cell r="A16">
            <v>16</v>
          </cell>
          <cell r="B16" t="str">
            <v>CF</v>
          </cell>
          <cell r="D16" t="str">
            <v>College of the Albemarle</v>
          </cell>
          <cell r="E16" t="str">
            <v>CC16</v>
          </cell>
          <cell r="F16" t="str">
            <v>CC16.xls</v>
          </cell>
        </row>
        <row r="17">
          <cell r="A17">
            <v>17</v>
          </cell>
          <cell r="B17" t="str">
            <v>CG</v>
          </cell>
          <cell r="D17" t="str">
            <v>Craven Community College</v>
          </cell>
          <cell r="E17" t="str">
            <v>CC17</v>
          </cell>
          <cell r="F17" t="str">
            <v>CC17.xls</v>
          </cell>
        </row>
        <row r="18">
          <cell r="A18">
            <v>18</v>
          </cell>
          <cell r="B18" t="str">
            <v>CH</v>
          </cell>
          <cell r="D18" t="str">
            <v>Davidson County Community College</v>
          </cell>
          <cell r="E18" t="str">
            <v>CC18</v>
          </cell>
          <cell r="F18" t="str">
            <v>CC18.xls</v>
          </cell>
        </row>
        <row r="19">
          <cell r="A19">
            <v>19</v>
          </cell>
          <cell r="B19" t="str">
            <v>CJ</v>
          </cell>
          <cell r="D19" t="str">
            <v>Durham Technical Community College</v>
          </cell>
          <cell r="E19" t="str">
            <v>CC19</v>
          </cell>
          <cell r="F19" t="str">
            <v>CC19.xls</v>
          </cell>
        </row>
        <row r="20">
          <cell r="A20">
            <v>20</v>
          </cell>
          <cell r="B20" t="str">
            <v>CK</v>
          </cell>
          <cell r="D20" t="str">
            <v>Edgecombe Community College</v>
          </cell>
          <cell r="E20" t="str">
            <v>CC20</v>
          </cell>
          <cell r="F20" t="str">
            <v>CC20.xls</v>
          </cell>
        </row>
        <row r="21">
          <cell r="A21">
            <v>21</v>
          </cell>
          <cell r="B21" t="str">
            <v>CL</v>
          </cell>
          <cell r="D21" t="str">
            <v>Fayetteville Technical Community College</v>
          </cell>
          <cell r="E21" t="str">
            <v>CC21</v>
          </cell>
          <cell r="F21" t="str">
            <v>CC21.xls</v>
          </cell>
        </row>
        <row r="22">
          <cell r="A22">
            <v>22</v>
          </cell>
          <cell r="B22" t="str">
            <v>CM</v>
          </cell>
          <cell r="D22" t="str">
            <v>Forsyth Technical Community College</v>
          </cell>
          <cell r="E22" t="str">
            <v>CC22</v>
          </cell>
          <cell r="F22" t="str">
            <v>CC22.xls</v>
          </cell>
        </row>
        <row r="23">
          <cell r="A23">
            <v>23</v>
          </cell>
          <cell r="B23" t="str">
            <v>CN</v>
          </cell>
          <cell r="D23" t="str">
            <v>Gaston College</v>
          </cell>
          <cell r="E23" t="str">
            <v>CC23</v>
          </cell>
          <cell r="F23" t="str">
            <v>CC23.xls</v>
          </cell>
        </row>
        <row r="24">
          <cell r="A24">
            <v>24</v>
          </cell>
          <cell r="B24" t="str">
            <v>CP</v>
          </cell>
          <cell r="D24" t="str">
            <v>Guilford Technical Community College</v>
          </cell>
          <cell r="E24" t="str">
            <v>CC24</v>
          </cell>
          <cell r="F24" t="str">
            <v>CC24.xls</v>
          </cell>
        </row>
        <row r="25">
          <cell r="A25">
            <v>25</v>
          </cell>
          <cell r="B25" t="str">
            <v>CQ</v>
          </cell>
          <cell r="D25" t="str">
            <v>Halifax Community College</v>
          </cell>
          <cell r="E25" t="str">
            <v>CC25</v>
          </cell>
          <cell r="F25" t="str">
            <v>CC25.xls</v>
          </cell>
        </row>
        <row r="26">
          <cell r="A26">
            <v>26</v>
          </cell>
          <cell r="B26" t="str">
            <v>CR</v>
          </cell>
          <cell r="D26" t="str">
            <v>Haywood Community College</v>
          </cell>
          <cell r="E26" t="str">
            <v>CC26</v>
          </cell>
          <cell r="F26" t="str">
            <v>CC26.xls</v>
          </cell>
        </row>
        <row r="27">
          <cell r="A27">
            <v>27</v>
          </cell>
          <cell r="B27" t="str">
            <v>CS</v>
          </cell>
          <cell r="D27" t="str">
            <v>Isothermal Community College</v>
          </cell>
          <cell r="E27" t="str">
            <v>CC27</v>
          </cell>
          <cell r="F27" t="str">
            <v>CC27.xls</v>
          </cell>
        </row>
        <row r="28">
          <cell r="A28">
            <v>28</v>
          </cell>
          <cell r="B28" t="str">
            <v>CT</v>
          </cell>
          <cell r="D28" t="str">
            <v>James Sprunt Community College</v>
          </cell>
          <cell r="E28" t="str">
            <v>CC28</v>
          </cell>
          <cell r="F28" t="str">
            <v>CC28.xls</v>
          </cell>
        </row>
        <row r="29">
          <cell r="A29">
            <v>29</v>
          </cell>
          <cell r="B29" t="str">
            <v>CU</v>
          </cell>
          <cell r="D29" t="str">
            <v>Johnston Community College</v>
          </cell>
          <cell r="E29" t="str">
            <v>CC29</v>
          </cell>
          <cell r="F29" t="str">
            <v>CC29.xls</v>
          </cell>
        </row>
        <row r="30">
          <cell r="A30">
            <v>30</v>
          </cell>
          <cell r="B30" t="str">
            <v>CV</v>
          </cell>
          <cell r="D30" t="str">
            <v>Lenoir Community College</v>
          </cell>
          <cell r="E30" t="str">
            <v>CC30</v>
          </cell>
          <cell r="F30" t="str">
            <v>CC30.xls</v>
          </cell>
        </row>
        <row r="31">
          <cell r="A31">
            <v>31</v>
          </cell>
          <cell r="B31" t="str">
            <v>CW</v>
          </cell>
          <cell r="D31" t="str">
            <v>Martin Community College</v>
          </cell>
          <cell r="E31" t="str">
            <v>CC31</v>
          </cell>
          <cell r="F31" t="str">
            <v>CC31.xls</v>
          </cell>
        </row>
        <row r="32">
          <cell r="A32">
            <v>32</v>
          </cell>
          <cell r="B32" t="str">
            <v>CX</v>
          </cell>
          <cell r="D32" t="str">
            <v>Mayland Community College</v>
          </cell>
          <cell r="E32" t="str">
            <v>CC32</v>
          </cell>
          <cell r="F32" t="str">
            <v>CC32.xls</v>
          </cell>
        </row>
        <row r="33">
          <cell r="A33">
            <v>33</v>
          </cell>
          <cell r="B33" t="str">
            <v>CY</v>
          </cell>
          <cell r="D33" t="str">
            <v>McDowell Technical Community College</v>
          </cell>
          <cell r="E33" t="str">
            <v>CC33</v>
          </cell>
          <cell r="F33" t="str">
            <v>CC33.xls</v>
          </cell>
        </row>
        <row r="34">
          <cell r="A34">
            <v>34</v>
          </cell>
          <cell r="B34" t="str">
            <v>CZ</v>
          </cell>
          <cell r="D34" t="str">
            <v>Mitchell Community College</v>
          </cell>
          <cell r="E34" t="str">
            <v>CC34</v>
          </cell>
          <cell r="F34" t="str">
            <v>CC34.xls</v>
          </cell>
        </row>
        <row r="35">
          <cell r="A35">
            <v>35</v>
          </cell>
          <cell r="B35" t="str">
            <v>D0</v>
          </cell>
          <cell r="D35" t="str">
            <v>Montgomery Community College</v>
          </cell>
          <cell r="E35" t="str">
            <v>CC35</v>
          </cell>
          <cell r="F35" t="str">
            <v>CC35.xls</v>
          </cell>
        </row>
        <row r="36">
          <cell r="A36">
            <v>36</v>
          </cell>
          <cell r="B36" t="str">
            <v>D1</v>
          </cell>
          <cell r="D36" t="str">
            <v>Nash Community College</v>
          </cell>
          <cell r="E36" t="str">
            <v>CC36</v>
          </cell>
          <cell r="F36" t="str">
            <v>CC36.xls</v>
          </cell>
        </row>
        <row r="37">
          <cell r="A37">
            <v>37</v>
          </cell>
          <cell r="B37" t="str">
            <v>D2</v>
          </cell>
          <cell r="D37" t="str">
            <v>Pamlico Community College</v>
          </cell>
          <cell r="E37" t="str">
            <v>CC37</v>
          </cell>
          <cell r="F37" t="str">
            <v>CC37.xls</v>
          </cell>
        </row>
        <row r="38">
          <cell r="A38">
            <v>38</v>
          </cell>
          <cell r="B38" t="str">
            <v>D3</v>
          </cell>
          <cell r="D38" t="str">
            <v>Piedmont Community College</v>
          </cell>
          <cell r="E38" t="str">
            <v>CC38</v>
          </cell>
          <cell r="F38" t="str">
            <v>CC38.xls</v>
          </cell>
        </row>
        <row r="39">
          <cell r="A39">
            <v>39</v>
          </cell>
          <cell r="B39" t="str">
            <v>D4</v>
          </cell>
          <cell r="D39" t="str">
            <v>Pitt Community College</v>
          </cell>
          <cell r="E39" t="str">
            <v>CC39</v>
          </cell>
          <cell r="F39" t="str">
            <v>CC39.xls</v>
          </cell>
        </row>
        <row r="40">
          <cell r="A40">
            <v>40</v>
          </cell>
          <cell r="B40" t="str">
            <v>D5</v>
          </cell>
          <cell r="D40" t="str">
            <v>Randolph Community College</v>
          </cell>
          <cell r="E40" t="str">
            <v>CC40</v>
          </cell>
          <cell r="F40" t="str">
            <v>CC40.xls</v>
          </cell>
        </row>
        <row r="41">
          <cell r="A41">
            <v>41</v>
          </cell>
          <cell r="B41" t="str">
            <v>D6</v>
          </cell>
          <cell r="D41" t="str">
            <v>Richmond Community College</v>
          </cell>
          <cell r="E41" t="str">
            <v>CC41</v>
          </cell>
          <cell r="F41" t="str">
            <v>CC41.xls</v>
          </cell>
        </row>
        <row r="42">
          <cell r="A42">
            <v>42</v>
          </cell>
          <cell r="B42" t="str">
            <v>D7</v>
          </cell>
          <cell r="D42" t="str">
            <v>Roanoke-Chowan Community College</v>
          </cell>
          <cell r="E42" t="str">
            <v>CC42</v>
          </cell>
          <cell r="F42" t="str">
            <v>CC42.xls</v>
          </cell>
        </row>
        <row r="43">
          <cell r="A43">
            <v>43</v>
          </cell>
          <cell r="B43" t="str">
            <v>D8</v>
          </cell>
          <cell r="D43" t="str">
            <v>Robeson Community College</v>
          </cell>
          <cell r="E43" t="str">
            <v>CC43</v>
          </cell>
          <cell r="F43" t="str">
            <v>CC43.xls</v>
          </cell>
        </row>
        <row r="44">
          <cell r="A44">
            <v>44</v>
          </cell>
          <cell r="B44" t="str">
            <v>D9</v>
          </cell>
          <cell r="D44" t="str">
            <v>Rockingham Community College</v>
          </cell>
          <cell r="E44" t="str">
            <v>CC44</v>
          </cell>
          <cell r="F44" t="str">
            <v>CC44.xls</v>
          </cell>
        </row>
        <row r="45">
          <cell r="A45">
            <v>45</v>
          </cell>
          <cell r="B45" t="str">
            <v>DA</v>
          </cell>
          <cell r="D45" t="str">
            <v>Rowan-Cabarrus Community College</v>
          </cell>
          <cell r="E45" t="str">
            <v>CC45</v>
          </cell>
          <cell r="F45" t="str">
            <v>CC45.xls</v>
          </cell>
        </row>
        <row r="46">
          <cell r="A46">
            <v>46</v>
          </cell>
          <cell r="B46" t="str">
            <v>DB</v>
          </cell>
          <cell r="D46" t="str">
            <v>Sampson Community College</v>
          </cell>
          <cell r="E46" t="str">
            <v>CC46</v>
          </cell>
          <cell r="F46" t="str">
            <v>CC46.xls</v>
          </cell>
        </row>
        <row r="47">
          <cell r="A47">
            <v>47</v>
          </cell>
          <cell r="B47" t="str">
            <v>DC</v>
          </cell>
          <cell r="D47" t="str">
            <v>Sandhills Community College</v>
          </cell>
          <cell r="E47" t="str">
            <v>CC47</v>
          </cell>
          <cell r="F47" t="str">
            <v>CC47.xls</v>
          </cell>
        </row>
        <row r="48">
          <cell r="A48">
            <v>2</v>
          </cell>
          <cell r="B48" t="str">
            <v>C1</v>
          </cell>
          <cell r="D48" t="str">
            <v>South Piedmont Community College</v>
          </cell>
          <cell r="E48" t="str">
            <v>CC2</v>
          </cell>
          <cell r="F48" t="str">
            <v>CC2.xls</v>
          </cell>
        </row>
        <row r="49">
          <cell r="A49">
            <v>48</v>
          </cell>
          <cell r="B49" t="str">
            <v>DD</v>
          </cell>
          <cell r="D49" t="str">
            <v>Southeastern Community College</v>
          </cell>
          <cell r="E49" t="str">
            <v>CC48</v>
          </cell>
          <cell r="F49" t="str">
            <v>CC48.xls</v>
          </cell>
        </row>
        <row r="50">
          <cell r="A50">
            <v>49</v>
          </cell>
          <cell r="B50" t="str">
            <v>DE</v>
          </cell>
          <cell r="D50" t="str">
            <v>Southwestern Community College</v>
          </cell>
          <cell r="E50" t="str">
            <v>CC49</v>
          </cell>
          <cell r="F50" t="str">
            <v>CC49.xls</v>
          </cell>
        </row>
        <row r="51">
          <cell r="A51">
            <v>50</v>
          </cell>
          <cell r="B51" t="str">
            <v>DF</v>
          </cell>
          <cell r="D51" t="str">
            <v>Stanly Community College</v>
          </cell>
          <cell r="E51" t="str">
            <v>CC50</v>
          </cell>
          <cell r="F51" t="str">
            <v>CC50.xls</v>
          </cell>
        </row>
        <row r="52">
          <cell r="A52">
            <v>51</v>
          </cell>
          <cell r="B52" t="str">
            <v>DG</v>
          </cell>
          <cell r="D52" t="str">
            <v>Surry Community College</v>
          </cell>
          <cell r="E52" t="str">
            <v>CC51</v>
          </cell>
          <cell r="F52" t="str">
            <v>CC51.xls</v>
          </cell>
        </row>
        <row r="53">
          <cell r="A53">
            <v>52</v>
          </cell>
          <cell r="B53" t="str">
            <v>DH</v>
          </cell>
          <cell r="D53" t="str">
            <v>Tri-County Community College</v>
          </cell>
          <cell r="E53" t="str">
            <v>CC52</v>
          </cell>
          <cell r="F53" t="str">
            <v>CC52.xls</v>
          </cell>
        </row>
        <row r="54">
          <cell r="A54">
            <v>53</v>
          </cell>
          <cell r="B54" t="str">
            <v>DJ</v>
          </cell>
          <cell r="D54" t="str">
            <v>Vance-Granville Community College</v>
          </cell>
          <cell r="E54" t="str">
            <v>CC53</v>
          </cell>
          <cell r="F54" t="str">
            <v>CC53.xls</v>
          </cell>
        </row>
        <row r="55">
          <cell r="A55">
            <v>54</v>
          </cell>
          <cell r="B55" t="str">
            <v>DK</v>
          </cell>
          <cell r="D55" t="str">
            <v>Wake Technical Community College</v>
          </cell>
          <cell r="E55" t="str">
            <v>CC54</v>
          </cell>
          <cell r="F55" t="str">
            <v>CC54.xls</v>
          </cell>
        </row>
        <row r="56">
          <cell r="A56">
            <v>55</v>
          </cell>
          <cell r="B56" t="str">
            <v>DL</v>
          </cell>
          <cell r="D56" t="str">
            <v>Wayne Community College</v>
          </cell>
          <cell r="E56" t="str">
            <v>CC55</v>
          </cell>
          <cell r="F56" t="str">
            <v>CC55.xls</v>
          </cell>
        </row>
        <row r="57">
          <cell r="A57">
            <v>56</v>
          </cell>
          <cell r="B57" t="str">
            <v>DM</v>
          </cell>
          <cell r="D57" t="str">
            <v>Western Piedmont Community College</v>
          </cell>
          <cell r="E57" t="str">
            <v>CC56</v>
          </cell>
          <cell r="F57" t="str">
            <v>CC56.xls</v>
          </cell>
        </row>
        <row r="58">
          <cell r="A58">
            <v>57</v>
          </cell>
          <cell r="B58" t="str">
            <v>DN</v>
          </cell>
          <cell r="D58" t="str">
            <v>Wilkes Community College</v>
          </cell>
          <cell r="E58" t="str">
            <v>CC57</v>
          </cell>
          <cell r="F58" t="str">
            <v>CC57.xls</v>
          </cell>
        </row>
        <row r="59">
          <cell r="A59">
            <v>58</v>
          </cell>
          <cell r="B59" t="str">
            <v>DP</v>
          </cell>
          <cell r="D59" t="str">
            <v>Wilson Community College</v>
          </cell>
          <cell r="E59" t="str">
            <v>CC58</v>
          </cell>
          <cell r="F59" t="str">
            <v>CC58.xls</v>
          </cell>
        </row>
      </sheetData>
      <sheetData sheetId="24"/>
      <sheetData sheetId="25"/>
      <sheetData sheetId="26"/>
      <sheetData sheetId="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1500"/>
      <sheetName val="1501"/>
      <sheetName val="Module1"/>
      <sheetName val="Module2"/>
    </sheetNames>
    <sheetDataSet>
      <sheetData sheetId="0"/>
      <sheetData sheetId="1">
        <row r="9">
          <cell r="A9" t="str">
            <v>C&amp;CE</v>
          </cell>
        </row>
        <row r="10">
          <cell r="A10" t="str">
            <v>PC</v>
          </cell>
        </row>
        <row r="11">
          <cell r="A11" t="str">
            <v>Invest</v>
          </cell>
        </row>
        <row r="12">
          <cell r="A12" t="str">
            <v>Pinvest</v>
          </cell>
        </row>
        <row r="14">
          <cell r="A14">
            <v>1020</v>
          </cell>
        </row>
        <row r="16">
          <cell r="A16">
            <v>1050</v>
          </cell>
        </row>
        <row r="17">
          <cell r="A17">
            <v>1060</v>
          </cell>
        </row>
        <row r="18">
          <cell r="A18">
            <v>1070</v>
          </cell>
        </row>
        <row r="19">
          <cell r="A19">
            <v>1180</v>
          </cell>
        </row>
        <row r="20">
          <cell r="A20">
            <v>1015</v>
          </cell>
        </row>
        <row r="28">
          <cell r="A28">
            <v>2030</v>
          </cell>
        </row>
        <row r="29">
          <cell r="A29">
            <v>2110</v>
          </cell>
        </row>
        <row r="30">
          <cell r="A30">
            <v>2080</v>
          </cell>
        </row>
        <row r="35">
          <cell r="A35">
            <v>3540</v>
          </cell>
        </row>
        <row r="37">
          <cell r="A37">
            <v>3340</v>
          </cell>
        </row>
        <row r="38">
          <cell r="A38">
            <v>3380</v>
          </cell>
        </row>
        <row r="53">
          <cell r="A53">
            <v>5120</v>
          </cell>
        </row>
        <row r="54">
          <cell r="A54">
            <v>5140</v>
          </cell>
        </row>
        <row r="55">
          <cell r="A55">
            <v>5150</v>
          </cell>
        </row>
        <row r="56">
          <cell r="A56">
            <v>5180</v>
          </cell>
        </row>
        <row r="57">
          <cell r="A57">
            <v>5200</v>
          </cell>
        </row>
        <row r="58">
          <cell r="A58">
            <v>5210</v>
          </cell>
        </row>
        <row r="63">
          <cell r="A63">
            <v>6040</v>
          </cell>
        </row>
        <row r="64">
          <cell r="A64">
            <v>6050</v>
          </cell>
        </row>
        <row r="65">
          <cell r="A65">
            <v>6070</v>
          </cell>
        </row>
        <row r="66">
          <cell r="A66">
            <v>6110</v>
          </cell>
        </row>
        <row r="68">
          <cell r="A68">
            <v>6130</v>
          </cell>
        </row>
        <row r="69">
          <cell r="A69">
            <v>6140</v>
          </cell>
        </row>
        <row r="70">
          <cell r="A70">
            <v>6150</v>
          </cell>
        </row>
        <row r="77">
          <cell r="A77">
            <v>6270</v>
          </cell>
        </row>
        <row r="78">
          <cell r="A78">
            <v>6280</v>
          </cell>
        </row>
        <row r="83">
          <cell r="A83">
            <v>6330</v>
          </cell>
        </row>
        <row r="86">
          <cell r="A86">
            <v>6340</v>
          </cell>
        </row>
        <row r="98">
          <cell r="A98">
            <v>5195</v>
          </cell>
        </row>
        <row r="99">
          <cell r="A99">
            <v>5141</v>
          </cell>
        </row>
        <row r="100">
          <cell r="A100">
            <v>5210</v>
          </cell>
        </row>
        <row r="101">
          <cell r="A101">
            <v>6205</v>
          </cell>
        </row>
        <row r="106">
          <cell r="A106">
            <v>8050</v>
          </cell>
        </row>
        <row r="107">
          <cell r="A107">
            <v>8060</v>
          </cell>
        </row>
        <row r="108">
          <cell r="A108">
            <v>8070</v>
          </cell>
        </row>
        <row r="109">
          <cell r="A109">
            <v>8080</v>
          </cell>
        </row>
        <row r="110">
          <cell r="A110">
            <v>8090</v>
          </cell>
        </row>
        <row r="111">
          <cell r="A111">
            <v>8100</v>
          </cell>
        </row>
        <row r="112">
          <cell r="A112">
            <v>8110</v>
          </cell>
        </row>
        <row r="113">
          <cell r="A113">
            <v>8120</v>
          </cell>
        </row>
        <row r="114">
          <cell r="A114">
            <v>8130</v>
          </cell>
        </row>
        <row r="119">
          <cell r="A119">
            <v>8230</v>
          </cell>
        </row>
        <row r="120">
          <cell r="A120">
            <v>8240</v>
          </cell>
        </row>
        <row r="121">
          <cell r="A121">
            <v>8250</v>
          </cell>
        </row>
        <row r="122">
          <cell r="A122">
            <v>8260</v>
          </cell>
        </row>
        <row r="123">
          <cell r="A123">
            <v>8270</v>
          </cell>
        </row>
        <row r="124">
          <cell r="A124">
            <v>8280</v>
          </cell>
        </row>
        <row r="125">
          <cell r="A125">
            <v>8290</v>
          </cell>
        </row>
        <row r="126">
          <cell r="A126">
            <v>8300</v>
          </cell>
        </row>
        <row r="127">
          <cell r="A127">
            <v>8310</v>
          </cell>
        </row>
        <row r="132">
          <cell r="A132">
            <v>8410</v>
          </cell>
        </row>
        <row r="133">
          <cell r="A133">
            <v>8420</v>
          </cell>
        </row>
        <row r="134">
          <cell r="A134">
            <v>8430</v>
          </cell>
        </row>
        <row r="135">
          <cell r="A135">
            <v>8440</v>
          </cell>
        </row>
        <row r="136">
          <cell r="A136">
            <v>8450</v>
          </cell>
        </row>
        <row r="137">
          <cell r="A137">
            <v>8460</v>
          </cell>
        </row>
        <row r="138">
          <cell r="A138">
            <v>8470</v>
          </cell>
        </row>
        <row r="139">
          <cell r="A139">
            <v>8480</v>
          </cell>
        </row>
        <row r="140">
          <cell r="A140">
            <v>8490</v>
          </cell>
        </row>
      </sheetData>
      <sheetData sheetId="2"/>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osc.nc.gov/state-agency-resources/chart-accounts/revenue-accounts/438xxx-intragovernmental-transactions" TargetMode="External"/><Relationship Id="rId1" Type="http://schemas.openxmlformats.org/officeDocument/2006/relationships/hyperlink" Target="https://www.osc.nc.gov/state-agency-resources/chart-accounts/expenditure-accounts/538xxx-intragovernmental-transactions"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printerSettings" Target="../printerSettings/printerSettings9.bin"/><Relationship Id="rId4"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N91"/>
  <sheetViews>
    <sheetView showGridLines="0" tabSelected="1" zoomScaleNormal="100" workbookViewId="0">
      <selection sqref="A1:B1"/>
    </sheetView>
  </sheetViews>
  <sheetFormatPr defaultRowHeight="13.2" x14ac:dyDescent="0.25"/>
  <cols>
    <col min="1" max="1" width="3" customWidth="1"/>
    <col min="2" max="2" width="98.6640625" customWidth="1"/>
    <col min="3" max="3" width="11.88671875" customWidth="1"/>
    <col min="4" max="7" width="8.33203125" customWidth="1"/>
    <col min="8" max="8" width="9.6640625" customWidth="1"/>
    <col min="9" max="9" width="7.5546875" customWidth="1"/>
    <col min="10" max="11" width="10.6640625" customWidth="1"/>
    <col min="12" max="12" width="10" customWidth="1"/>
    <col min="13" max="13" width="3.5546875" customWidth="1"/>
  </cols>
  <sheetData>
    <row r="1" spans="1:14" ht="15.6" x14ac:dyDescent="0.3">
      <c r="A1" s="225" t="s">
        <v>242</v>
      </c>
      <c r="B1" s="225"/>
      <c r="C1" s="37"/>
      <c r="D1" s="37"/>
      <c r="E1" s="37"/>
      <c r="F1" s="37"/>
      <c r="G1" s="37"/>
      <c r="H1" s="37"/>
      <c r="I1" s="37"/>
      <c r="J1" s="37"/>
      <c r="K1" s="37"/>
      <c r="L1" s="37"/>
      <c r="M1" s="37"/>
      <c r="N1" s="1"/>
    </row>
    <row r="2" spans="1:14" ht="15.6" x14ac:dyDescent="0.3">
      <c r="A2" s="225" t="str">
        <f>Index!A2</f>
        <v>2021 Transfers - Interim Worksheets</v>
      </c>
      <c r="B2" s="225"/>
      <c r="C2" s="37"/>
      <c r="D2" s="37"/>
      <c r="E2" s="37"/>
      <c r="F2" s="37"/>
      <c r="G2" s="37"/>
      <c r="H2" s="37"/>
      <c r="I2" s="37"/>
      <c r="J2" s="37"/>
      <c r="K2" s="37"/>
      <c r="L2" s="37"/>
      <c r="M2" s="37"/>
      <c r="N2" s="1"/>
    </row>
    <row r="3" spans="1:14" ht="15.6" x14ac:dyDescent="0.3">
      <c r="A3" s="225" t="s">
        <v>322</v>
      </c>
      <c r="B3" s="225"/>
      <c r="C3" s="37"/>
      <c r="D3" s="37"/>
      <c r="E3" s="37"/>
      <c r="F3" s="37"/>
      <c r="G3" s="37"/>
      <c r="H3" s="37"/>
      <c r="I3" s="37"/>
      <c r="J3" s="37"/>
      <c r="K3" s="37"/>
      <c r="L3" s="37"/>
      <c r="M3" s="37"/>
      <c r="N3" s="1"/>
    </row>
    <row r="4" spans="1:14" ht="15.6" x14ac:dyDescent="0.3">
      <c r="A4" s="161"/>
      <c r="B4" s="162" t="str">
        <f>Index!L4</f>
        <v>File revision date: 01/08/21</v>
      </c>
      <c r="C4" s="36"/>
      <c r="D4" s="36"/>
      <c r="E4" s="36"/>
      <c r="F4" s="36"/>
      <c r="G4" s="36"/>
      <c r="H4" s="36"/>
      <c r="I4" s="36"/>
      <c r="J4" s="36"/>
      <c r="K4" s="36"/>
      <c r="L4" s="36"/>
      <c r="M4" s="36"/>
    </row>
    <row r="5" spans="1:14" x14ac:dyDescent="0.25">
      <c r="A5" s="159"/>
      <c r="B5" s="159"/>
    </row>
    <row r="6" spans="1:14" ht="13.8" x14ac:dyDescent="0.25">
      <c r="A6" s="163" t="s">
        <v>109</v>
      </c>
      <c r="B6" s="164"/>
    </row>
    <row r="7" spans="1:14" ht="13.8" x14ac:dyDescent="0.25">
      <c r="A7" s="165" t="s">
        <v>323</v>
      </c>
      <c r="B7" s="164" t="s">
        <v>350</v>
      </c>
    </row>
    <row r="8" spans="1:14" ht="13.8" x14ac:dyDescent="0.25">
      <c r="A8" s="165"/>
      <c r="B8" s="164" t="s">
        <v>570</v>
      </c>
    </row>
    <row r="9" spans="1:14" ht="13.8" x14ac:dyDescent="0.25">
      <c r="A9" s="165" t="s">
        <v>323</v>
      </c>
      <c r="B9" s="164" t="s">
        <v>325</v>
      </c>
    </row>
    <row r="10" spans="1:14" ht="13.8" x14ac:dyDescent="0.25">
      <c r="A10" s="137"/>
      <c r="B10" s="164" t="s">
        <v>324</v>
      </c>
    </row>
    <row r="11" spans="1:14" ht="13.8" x14ac:dyDescent="0.25">
      <c r="A11" s="137"/>
      <c r="B11" s="164"/>
    </row>
    <row r="12" spans="1:14" ht="13.8" x14ac:dyDescent="0.25">
      <c r="A12" s="166" t="s">
        <v>24</v>
      </c>
      <c r="B12" s="137"/>
    </row>
    <row r="13" spans="1:14" ht="14.4" x14ac:dyDescent="0.3">
      <c r="A13" s="165" t="s">
        <v>323</v>
      </c>
      <c r="B13" s="137" t="s">
        <v>690</v>
      </c>
      <c r="C13" s="26"/>
    </row>
    <row r="14" spans="1:14" ht="14.4" x14ac:dyDescent="0.3">
      <c r="A14" s="137"/>
      <c r="B14" s="167" t="s">
        <v>691</v>
      </c>
      <c r="C14" s="29"/>
    </row>
    <row r="15" spans="1:14" ht="14.4" x14ac:dyDescent="0.3">
      <c r="A15" s="137"/>
      <c r="B15" s="137" t="s">
        <v>326</v>
      </c>
      <c r="C15" s="26"/>
    </row>
    <row r="16" spans="1:14" ht="14.4" x14ac:dyDescent="0.3">
      <c r="A16" s="159"/>
      <c r="B16" s="137" t="s">
        <v>329</v>
      </c>
      <c r="C16" s="26"/>
    </row>
    <row r="17" spans="1:3" ht="14.4" x14ac:dyDescent="0.3">
      <c r="A17" s="165" t="s">
        <v>323</v>
      </c>
      <c r="B17" s="137" t="s">
        <v>330</v>
      </c>
      <c r="C17" s="26"/>
    </row>
    <row r="18" spans="1:3" ht="13.8" x14ac:dyDescent="0.25">
      <c r="A18" s="137"/>
      <c r="B18" s="137" t="s">
        <v>331</v>
      </c>
    </row>
    <row r="19" spans="1:3" ht="13.8" x14ac:dyDescent="0.25">
      <c r="A19" s="137"/>
      <c r="B19" s="137"/>
    </row>
    <row r="20" spans="1:3" ht="13.8" x14ac:dyDescent="0.25">
      <c r="A20" s="166" t="s">
        <v>327</v>
      </c>
      <c r="B20" s="137"/>
    </row>
    <row r="21" spans="1:3" ht="13.8" x14ac:dyDescent="0.25">
      <c r="A21" s="165" t="s">
        <v>323</v>
      </c>
      <c r="B21" s="137" t="s">
        <v>328</v>
      </c>
    </row>
    <row r="22" spans="1:3" ht="13.8" x14ac:dyDescent="0.25">
      <c r="A22" s="159"/>
      <c r="B22" s="137" t="s">
        <v>171</v>
      </c>
    </row>
    <row r="23" spans="1:3" ht="13.8" x14ac:dyDescent="0.25">
      <c r="A23" s="165" t="s">
        <v>323</v>
      </c>
      <c r="B23" s="168" t="s">
        <v>349</v>
      </c>
    </row>
    <row r="24" spans="1:3" ht="13.8" x14ac:dyDescent="0.25">
      <c r="A24" s="165" t="s">
        <v>323</v>
      </c>
      <c r="B24" s="168" t="s">
        <v>692</v>
      </c>
    </row>
    <row r="25" spans="1:3" ht="13.8" x14ac:dyDescent="0.25">
      <c r="A25" s="165"/>
      <c r="B25" s="168" t="s">
        <v>351</v>
      </c>
    </row>
    <row r="26" spans="1:3" x14ac:dyDescent="0.25">
      <c r="A26" s="159"/>
      <c r="B26" s="159"/>
    </row>
    <row r="27" spans="1:3" ht="13.8" x14ac:dyDescent="0.25">
      <c r="A27" s="166" t="s">
        <v>676</v>
      </c>
      <c r="B27" s="159"/>
    </row>
    <row r="28" spans="1:3" ht="13.8" x14ac:dyDescent="0.25">
      <c r="A28" s="165" t="s">
        <v>323</v>
      </c>
      <c r="B28" s="159" t="s">
        <v>677</v>
      </c>
    </row>
    <row r="29" spans="1:3" ht="13.8" x14ac:dyDescent="0.25">
      <c r="A29" s="166"/>
      <c r="B29" s="159" t="s">
        <v>951</v>
      </c>
    </row>
    <row r="30" spans="1:3" ht="13.8" x14ac:dyDescent="0.25">
      <c r="A30" s="166"/>
      <c r="B30" s="159"/>
    </row>
    <row r="31" spans="1:3" ht="15.6" x14ac:dyDescent="0.3">
      <c r="A31" s="166"/>
      <c r="B31" s="169" t="s">
        <v>952</v>
      </c>
    </row>
    <row r="32" spans="1:3" x14ac:dyDescent="0.25">
      <c r="A32" s="170"/>
      <c r="B32" s="171"/>
    </row>
    <row r="33" spans="1:2" x14ac:dyDescent="0.25">
      <c r="A33" s="95" t="s">
        <v>728</v>
      </c>
      <c r="B33" s="172"/>
    </row>
    <row r="34" spans="1:2" ht="13.8" x14ac:dyDescent="0.25">
      <c r="A34" s="173" t="s">
        <v>323</v>
      </c>
      <c r="B34" s="96" t="s">
        <v>633</v>
      </c>
    </row>
    <row r="35" spans="1:2" x14ac:dyDescent="0.25">
      <c r="A35" s="174"/>
      <c r="B35" s="96" t="s">
        <v>631</v>
      </c>
    </row>
    <row r="36" spans="1:2" x14ac:dyDescent="0.25">
      <c r="A36" s="174"/>
      <c r="B36" s="223" t="s">
        <v>949</v>
      </c>
    </row>
    <row r="37" spans="1:2" x14ac:dyDescent="0.25">
      <c r="A37" s="174"/>
      <c r="B37" s="223" t="s">
        <v>948</v>
      </c>
    </row>
    <row r="38" spans="1:2" x14ac:dyDescent="0.25">
      <c r="A38" s="174"/>
      <c r="B38" s="223" t="s">
        <v>953</v>
      </c>
    </row>
    <row r="39" spans="1:2" x14ac:dyDescent="0.25">
      <c r="A39" s="174"/>
      <c r="B39" s="223" t="s">
        <v>954</v>
      </c>
    </row>
    <row r="40" spans="1:2" x14ac:dyDescent="0.25">
      <c r="A40" s="174"/>
      <c r="B40" s="223" t="s">
        <v>730</v>
      </c>
    </row>
    <row r="41" spans="1:2" x14ac:dyDescent="0.25">
      <c r="A41" s="174"/>
      <c r="B41" s="223" t="s">
        <v>731</v>
      </c>
    </row>
    <row r="42" spans="1:2" x14ac:dyDescent="0.25">
      <c r="A42" s="174"/>
      <c r="B42" s="223" t="s">
        <v>969</v>
      </c>
    </row>
    <row r="43" spans="1:2" x14ac:dyDescent="0.25">
      <c r="A43" s="174"/>
      <c r="B43" s="223" t="s">
        <v>640</v>
      </c>
    </row>
    <row r="44" spans="1:2" x14ac:dyDescent="0.25">
      <c r="A44" s="174"/>
      <c r="B44" s="223" t="s">
        <v>641</v>
      </c>
    </row>
    <row r="45" spans="1:2" x14ac:dyDescent="0.25">
      <c r="A45" s="174"/>
      <c r="B45" s="96"/>
    </row>
    <row r="46" spans="1:2" ht="13.8" x14ac:dyDescent="0.25">
      <c r="A46" s="173" t="s">
        <v>323</v>
      </c>
      <c r="B46" s="96" t="s">
        <v>634</v>
      </c>
    </row>
    <row r="47" spans="1:2" x14ac:dyDescent="0.25">
      <c r="A47" s="174"/>
      <c r="B47" s="96" t="s">
        <v>635</v>
      </c>
    </row>
    <row r="48" spans="1:2" x14ac:dyDescent="0.25">
      <c r="A48" s="174"/>
      <c r="B48" s="96"/>
    </row>
    <row r="49" spans="1:2" ht="13.8" x14ac:dyDescent="0.25">
      <c r="A49" s="173" t="s">
        <v>323</v>
      </c>
      <c r="B49" s="96" t="s">
        <v>636</v>
      </c>
    </row>
    <row r="50" spans="1:2" x14ac:dyDescent="0.25">
      <c r="A50" s="174"/>
      <c r="B50" s="96" t="s">
        <v>637</v>
      </c>
    </row>
    <row r="51" spans="1:2" x14ac:dyDescent="0.25">
      <c r="A51" s="174"/>
      <c r="B51" s="96"/>
    </row>
    <row r="52" spans="1:2" ht="13.8" x14ac:dyDescent="0.25">
      <c r="A52" s="173" t="s">
        <v>323</v>
      </c>
      <c r="B52" s="96" t="s">
        <v>726</v>
      </c>
    </row>
    <row r="53" spans="1:2" x14ac:dyDescent="0.25">
      <c r="A53" s="174"/>
      <c r="B53" s="96" t="s">
        <v>727</v>
      </c>
    </row>
    <row r="54" spans="1:2" x14ac:dyDescent="0.25">
      <c r="A54" s="174"/>
      <c r="B54" s="96"/>
    </row>
    <row r="55" spans="1:2" ht="13.8" x14ac:dyDescent="0.25">
      <c r="A55" s="173" t="s">
        <v>323</v>
      </c>
      <c r="B55" s="96" t="s">
        <v>686</v>
      </c>
    </row>
    <row r="56" spans="1:2" x14ac:dyDescent="0.25">
      <c r="A56" s="174"/>
      <c r="B56" s="96" t="s">
        <v>687</v>
      </c>
    </row>
    <row r="57" spans="1:2" x14ac:dyDescent="0.25">
      <c r="A57" s="174"/>
      <c r="B57" s="96" t="s">
        <v>688</v>
      </c>
    </row>
    <row r="58" spans="1:2" x14ac:dyDescent="0.25">
      <c r="A58" s="174"/>
      <c r="B58" s="96" t="s">
        <v>689</v>
      </c>
    </row>
    <row r="59" spans="1:2" x14ac:dyDescent="0.25">
      <c r="A59" s="174"/>
      <c r="B59" s="96"/>
    </row>
    <row r="60" spans="1:2" ht="13.8" x14ac:dyDescent="0.25">
      <c r="A60" s="173" t="s">
        <v>323</v>
      </c>
      <c r="B60" s="96" t="s">
        <v>638</v>
      </c>
    </row>
    <row r="61" spans="1:2" x14ac:dyDescent="0.25">
      <c r="A61" s="174"/>
      <c r="B61" s="96" t="s">
        <v>639</v>
      </c>
    </row>
    <row r="62" spans="1:2" x14ac:dyDescent="0.25">
      <c r="A62" s="174"/>
      <c r="B62" s="96"/>
    </row>
    <row r="63" spans="1:2" ht="13.8" x14ac:dyDescent="0.25">
      <c r="A63" s="173" t="s">
        <v>323</v>
      </c>
      <c r="B63" s="96" t="s">
        <v>632</v>
      </c>
    </row>
    <row r="64" spans="1:2" x14ac:dyDescent="0.25">
      <c r="A64" s="174"/>
      <c r="B64" s="96" t="s">
        <v>642</v>
      </c>
    </row>
    <row r="65" spans="1:2" x14ac:dyDescent="0.25">
      <c r="A65" s="174"/>
      <c r="B65" s="96"/>
    </row>
    <row r="66" spans="1:2" ht="13.8" x14ac:dyDescent="0.25">
      <c r="A66" s="173" t="s">
        <v>323</v>
      </c>
      <c r="B66" s="97" t="s">
        <v>643</v>
      </c>
    </row>
    <row r="67" spans="1:2" x14ac:dyDescent="0.25">
      <c r="A67" s="170"/>
      <c r="B67" s="175"/>
    </row>
    <row r="68" spans="1:2" x14ac:dyDescent="0.25">
      <c r="A68" s="95" t="s">
        <v>660</v>
      </c>
      <c r="B68" s="172"/>
    </row>
    <row r="69" spans="1:2" ht="13.8" x14ac:dyDescent="0.25">
      <c r="A69" s="173" t="s">
        <v>323</v>
      </c>
      <c r="B69" s="96" t="s">
        <v>664</v>
      </c>
    </row>
    <row r="70" spans="1:2" x14ac:dyDescent="0.25">
      <c r="A70" s="174"/>
      <c r="B70" s="96" t="s">
        <v>663</v>
      </c>
    </row>
    <row r="71" spans="1:2" x14ac:dyDescent="0.25">
      <c r="A71" s="174"/>
      <c r="B71" s="96"/>
    </row>
    <row r="72" spans="1:2" ht="13.8" x14ac:dyDescent="0.25">
      <c r="A72" s="173" t="s">
        <v>323</v>
      </c>
      <c r="B72" s="96" t="s">
        <v>665</v>
      </c>
    </row>
    <row r="73" spans="1:2" x14ac:dyDescent="0.25">
      <c r="A73" s="174"/>
      <c r="B73" s="96" t="s">
        <v>666</v>
      </c>
    </row>
    <row r="74" spans="1:2" x14ac:dyDescent="0.25">
      <c r="A74" s="174"/>
      <c r="B74" s="96" t="s">
        <v>667</v>
      </c>
    </row>
    <row r="75" spans="1:2" x14ac:dyDescent="0.25">
      <c r="A75" s="174"/>
      <c r="B75" s="96"/>
    </row>
    <row r="76" spans="1:2" ht="13.8" x14ac:dyDescent="0.25">
      <c r="A76" s="173" t="s">
        <v>323</v>
      </c>
      <c r="B76" s="96" t="s">
        <v>668</v>
      </c>
    </row>
    <row r="77" spans="1:2" x14ac:dyDescent="0.25">
      <c r="A77" s="174"/>
      <c r="B77" s="96" t="s">
        <v>669</v>
      </c>
    </row>
    <row r="78" spans="1:2" x14ac:dyDescent="0.25">
      <c r="A78" s="174"/>
      <c r="B78" s="96"/>
    </row>
    <row r="79" spans="1:2" ht="13.8" x14ac:dyDescent="0.25">
      <c r="A79" s="173" t="s">
        <v>323</v>
      </c>
      <c r="B79" s="96" t="s">
        <v>670</v>
      </c>
    </row>
    <row r="80" spans="1:2" x14ac:dyDescent="0.25">
      <c r="A80" s="174"/>
      <c r="B80" s="96" t="s">
        <v>671</v>
      </c>
    </row>
    <row r="81" spans="1:2" x14ac:dyDescent="0.25">
      <c r="A81" s="174"/>
      <c r="B81" s="96" t="s">
        <v>672</v>
      </c>
    </row>
    <row r="82" spans="1:2" x14ac:dyDescent="0.25">
      <c r="A82" s="174"/>
      <c r="B82" s="96"/>
    </row>
    <row r="83" spans="1:2" ht="13.8" x14ac:dyDescent="0.25">
      <c r="A83" s="173" t="s">
        <v>323</v>
      </c>
      <c r="B83" s="96" t="s">
        <v>681</v>
      </c>
    </row>
    <row r="84" spans="1:2" x14ac:dyDescent="0.25">
      <c r="A84" s="174"/>
      <c r="B84" s="96" t="s">
        <v>682</v>
      </c>
    </row>
    <row r="85" spans="1:2" x14ac:dyDescent="0.25">
      <c r="A85" s="174"/>
      <c r="B85" s="96" t="s">
        <v>685</v>
      </c>
    </row>
    <row r="86" spans="1:2" x14ac:dyDescent="0.25">
      <c r="A86" s="174"/>
      <c r="B86" s="96" t="s">
        <v>683</v>
      </c>
    </row>
    <row r="87" spans="1:2" x14ac:dyDescent="0.25">
      <c r="A87" s="174"/>
      <c r="B87" s="96" t="s">
        <v>684</v>
      </c>
    </row>
    <row r="88" spans="1:2" x14ac:dyDescent="0.25">
      <c r="A88" s="174"/>
      <c r="B88" s="96"/>
    </row>
    <row r="89" spans="1:2" ht="13.8" x14ac:dyDescent="0.25">
      <c r="A89" s="173" t="s">
        <v>323</v>
      </c>
      <c r="B89" s="96" t="s">
        <v>673</v>
      </c>
    </row>
    <row r="90" spans="1:2" x14ac:dyDescent="0.25">
      <c r="A90" s="174"/>
      <c r="B90" s="96" t="s">
        <v>674</v>
      </c>
    </row>
    <row r="91" spans="1:2" x14ac:dyDescent="0.25">
      <c r="A91" s="170"/>
      <c r="B91" s="175"/>
    </row>
  </sheetData>
  <sheetProtection algorithmName="SHA-512" hashValue="wxvJmq/Ripl1VknnckJ6P18s3HYhhRoVdQ64tYfpVhOrKSzG4mcRXwXHxG8m2a/OvhFLswejpveAVzeUymCJvQ==" saltValue="2oUeEjbnBFzCv+w3WNt6CA==" spinCount="100000" sheet="1" objects="1" scenarios="1"/>
  <customSheetViews>
    <customSheetView guid="{B08879A4-635B-4C39-9937-AC7883D562FC}" showGridLines="0" hiddenColumns="1">
      <selection activeCell="A5" sqref="A5"/>
      <pageMargins left="0.6" right="0.6" top="0.5" bottom="0.5" header="0.3" footer="0.3"/>
      <pageSetup orientation="portrait" r:id="rId1"/>
    </customSheetView>
    <customSheetView guid="{9FCFC836-1CA5-48BF-958D-24D2EA94B219}" showGridLines="0" hiddenColumns="1">
      <selection activeCell="A5" sqref="A5"/>
      <pageMargins left="0.6" right="0.6" top="0.5" bottom="0.5" header="0.3" footer="0.3"/>
      <pageSetup orientation="portrait" r:id="rId2"/>
    </customSheetView>
  </customSheetViews>
  <mergeCells count="3">
    <mergeCell ref="A1:B1"/>
    <mergeCell ref="A2:B2"/>
    <mergeCell ref="A3:B3"/>
  </mergeCells>
  <pageMargins left="0.6" right="0.6" top="0.5" bottom="0.5" header="0.3" footer="0.3"/>
  <pageSetup scale="85" fitToHeight="0" orientation="portrait" r:id="rId3"/>
  <rowBreaks count="1" manualBreakCount="1">
    <brk id="65"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9">
    <tabColor rgb="FFFFFF00"/>
  </sheetPr>
  <dimension ref="A1:Q46"/>
  <sheetViews>
    <sheetView topLeftCell="L1" workbookViewId="0">
      <selection activeCell="T30" sqref="T30"/>
    </sheetView>
  </sheetViews>
  <sheetFormatPr defaultColWidth="9.109375" defaultRowHeight="15.6" x14ac:dyDescent="0.3"/>
  <cols>
    <col min="1" max="1" width="6.6640625" style="4" bestFit="1" customWidth="1"/>
    <col min="2" max="2" width="7.6640625" style="4" bestFit="1" customWidth="1"/>
    <col min="3" max="3" width="4.6640625" style="4" customWidth="1"/>
    <col min="4" max="4" width="7.6640625" style="4" bestFit="1" customWidth="1"/>
    <col min="5" max="5" width="6.88671875" style="4" bestFit="1" customWidth="1"/>
    <col min="6" max="7" width="9.109375" style="4"/>
    <col min="8" max="8" width="36.5546875" style="4" bestFit="1" customWidth="1"/>
    <col min="9" max="9" width="9.109375" style="4"/>
    <col min="10" max="10" width="30.109375" style="4" bestFit="1" customWidth="1"/>
    <col min="11" max="11" width="24.44140625" style="4" customWidth="1"/>
    <col min="12" max="16384" width="9.109375" style="4"/>
  </cols>
  <sheetData>
    <row r="1" spans="1:17" x14ac:dyDescent="0.3">
      <c r="A1" s="9" t="s">
        <v>83</v>
      </c>
      <c r="B1" s="279" t="s">
        <v>125</v>
      </c>
      <c r="C1" s="280"/>
      <c r="D1" s="279" t="s">
        <v>126</v>
      </c>
      <c r="E1" s="280"/>
      <c r="H1" s="14" t="s">
        <v>548</v>
      </c>
      <c r="J1" s="14" t="s">
        <v>301</v>
      </c>
      <c r="K1" s="14" t="s">
        <v>365</v>
      </c>
      <c r="M1" s="14" t="s">
        <v>576</v>
      </c>
      <c r="Q1" s="44"/>
    </row>
    <row r="2" spans="1:17" x14ac:dyDescent="0.3">
      <c r="A2" s="3">
        <v>201</v>
      </c>
      <c r="D2" s="14" t="s">
        <v>302</v>
      </c>
      <c r="H2" s="4" t="s">
        <v>21</v>
      </c>
      <c r="J2" s="16" t="s">
        <v>298</v>
      </c>
      <c r="K2" s="16" t="s">
        <v>280</v>
      </c>
      <c r="L2" s="16"/>
      <c r="M2" t="s">
        <v>577</v>
      </c>
      <c r="N2" s="16"/>
      <c r="Q2" s="44"/>
    </row>
    <row r="3" spans="1:17" x14ac:dyDescent="0.3">
      <c r="A3" s="3">
        <v>215</v>
      </c>
      <c r="B3" s="4" t="b">
        <f>NOT(ISBLANK(#REF!))</f>
        <v>1</v>
      </c>
      <c r="C3" s="4">
        <f>IF(B3,$A3,"")</f>
        <v>215</v>
      </c>
      <c r="E3" s="4" t="str">
        <f>IF(D3,$A3,"")</f>
        <v/>
      </c>
      <c r="H3" s="14" t="s">
        <v>247</v>
      </c>
      <c r="J3" s="16" t="s">
        <v>299</v>
      </c>
      <c r="K3" s="16" t="s">
        <v>56</v>
      </c>
      <c r="L3" s="16"/>
      <c r="M3" s="44" t="s">
        <v>578</v>
      </c>
      <c r="N3" s="16"/>
      <c r="Q3" s="44"/>
    </row>
    <row r="4" spans="1:17" x14ac:dyDescent="0.3">
      <c r="A4" s="3">
        <v>305</v>
      </c>
      <c r="C4" s="4" t="str">
        <f t="shared" ref="C4:C10" si="0">IF(B4,$A4,"")</f>
        <v/>
      </c>
      <c r="D4" s="4" t="e">
        <f>(SUM(#REF!))&lt;&gt;0</f>
        <v>#REF!</v>
      </c>
      <c r="E4" s="4" t="e">
        <f t="shared" ref="E4:E10" si="1">IF(D4,$A4,"")</f>
        <v>#REF!</v>
      </c>
      <c r="H4" s="4" t="s">
        <v>13</v>
      </c>
      <c r="J4" s="16" t="s">
        <v>300</v>
      </c>
      <c r="K4" s="16" t="s">
        <v>363</v>
      </c>
      <c r="L4" s="16"/>
      <c r="M4" s="44" t="s">
        <v>579</v>
      </c>
      <c r="N4" s="16"/>
    </row>
    <row r="5" spans="1:17" x14ac:dyDescent="0.3">
      <c r="A5" s="3">
        <v>310</v>
      </c>
      <c r="D5" s="4" t="e">
        <f>(SUM(#REF!))&lt;&gt;0</f>
        <v>#REF!</v>
      </c>
      <c r="E5" s="4" t="e">
        <f t="shared" si="1"/>
        <v>#REF!</v>
      </c>
      <c r="H5" s="14" t="s">
        <v>523</v>
      </c>
      <c r="J5" s="16" t="s">
        <v>305</v>
      </c>
      <c r="K5" s="16" t="s">
        <v>364</v>
      </c>
      <c r="L5" s="16"/>
      <c r="M5" t="s">
        <v>580</v>
      </c>
      <c r="N5" s="16"/>
      <c r="Q5" s="44"/>
    </row>
    <row r="6" spans="1:17" x14ac:dyDescent="0.3">
      <c r="A6" s="3">
        <v>330</v>
      </c>
      <c r="B6" s="4" t="b">
        <f>NOT(ISBLANK(#REF!))</f>
        <v>1</v>
      </c>
      <c r="C6" s="4">
        <f t="shared" si="0"/>
        <v>330</v>
      </c>
      <c r="E6" s="4" t="str">
        <f t="shared" si="1"/>
        <v/>
      </c>
      <c r="H6" s="4" t="s">
        <v>248</v>
      </c>
      <c r="J6" s="16" t="s">
        <v>306</v>
      </c>
      <c r="K6" s="42" t="s">
        <v>367</v>
      </c>
      <c r="L6" s="16"/>
      <c r="M6" t="s">
        <v>581</v>
      </c>
      <c r="N6" s="16"/>
      <c r="Q6" s="44"/>
    </row>
    <row r="7" spans="1:17" x14ac:dyDescent="0.3">
      <c r="A7" s="3">
        <v>335</v>
      </c>
      <c r="B7" s="4" t="b">
        <f>NOT(ISBLANK(#REF!))</f>
        <v>1</v>
      </c>
      <c r="C7" s="4">
        <f t="shared" si="0"/>
        <v>335</v>
      </c>
      <c r="E7" s="4" t="str">
        <f t="shared" si="1"/>
        <v/>
      </c>
      <c r="H7" s="4" t="s">
        <v>249</v>
      </c>
      <c r="J7" s="16" t="s">
        <v>362</v>
      </c>
      <c r="K7" s="42" t="s">
        <v>366</v>
      </c>
      <c r="L7" s="2"/>
      <c r="M7" s="44" t="s">
        <v>582</v>
      </c>
      <c r="N7" s="2"/>
    </row>
    <row r="8" spans="1:17" x14ac:dyDescent="0.3">
      <c r="A8" s="3">
        <v>340</v>
      </c>
      <c r="B8" s="4" t="b">
        <f>NOT(ISBLANK(#REF!))</f>
        <v>1</v>
      </c>
      <c r="C8" s="4">
        <f t="shared" si="0"/>
        <v>340</v>
      </c>
      <c r="E8" s="4" t="str">
        <f t="shared" si="1"/>
        <v/>
      </c>
      <c r="H8" s="4" t="s">
        <v>250</v>
      </c>
      <c r="J8" s="16" t="s">
        <v>332</v>
      </c>
      <c r="K8" s="42" t="s">
        <v>366</v>
      </c>
      <c r="M8" s="44" t="s">
        <v>583</v>
      </c>
      <c r="Q8" s="44"/>
    </row>
    <row r="9" spans="1:17" x14ac:dyDescent="0.3">
      <c r="A9" s="3">
        <v>360</v>
      </c>
      <c r="B9" s="4" t="b">
        <f>NOT(ISBLANK(#REF!))</f>
        <v>1</v>
      </c>
      <c r="C9" s="4">
        <f t="shared" si="0"/>
        <v>360</v>
      </c>
      <c r="E9" s="4" t="str">
        <f t="shared" si="1"/>
        <v/>
      </c>
      <c r="H9" s="4" t="s">
        <v>251</v>
      </c>
      <c r="J9" s="16" t="s">
        <v>307</v>
      </c>
      <c r="M9" t="s">
        <v>575</v>
      </c>
      <c r="Q9" s="44"/>
    </row>
    <row r="10" spans="1:17" x14ac:dyDescent="0.3">
      <c r="A10" s="3">
        <v>750</v>
      </c>
      <c r="B10" s="4" t="b">
        <f>NOT(ISBLANK(#REF!))</f>
        <v>1</v>
      </c>
      <c r="C10" s="4">
        <f t="shared" si="0"/>
        <v>750</v>
      </c>
      <c r="E10" s="4" t="str">
        <f t="shared" si="1"/>
        <v/>
      </c>
      <c r="H10" s="4" t="s">
        <v>157</v>
      </c>
    </row>
    <row r="11" spans="1:17" x14ac:dyDescent="0.3">
      <c r="A11" s="3"/>
      <c r="H11" s="14" t="s">
        <v>524</v>
      </c>
      <c r="Q11" s="44"/>
    </row>
    <row r="12" spans="1:17" x14ac:dyDescent="0.3">
      <c r="A12" s="3"/>
      <c r="H12" s="14" t="s">
        <v>525</v>
      </c>
      <c r="Q12" s="44"/>
    </row>
    <row r="13" spans="1:17" x14ac:dyDescent="0.3">
      <c r="A13" s="3"/>
      <c r="H13" s="4" t="s">
        <v>158</v>
      </c>
    </row>
    <row r="14" spans="1:17" x14ac:dyDescent="0.3">
      <c r="H14" s="14" t="s">
        <v>526</v>
      </c>
      <c r="Q14" s="44"/>
    </row>
    <row r="15" spans="1:17" x14ac:dyDescent="0.3">
      <c r="H15" s="14"/>
      <c r="Q15" s="44"/>
    </row>
    <row r="16" spans="1:17" x14ac:dyDescent="0.3">
      <c r="H16" s="23" t="s">
        <v>333</v>
      </c>
    </row>
    <row r="17" spans="8:8" x14ac:dyDescent="0.3">
      <c r="H17" s="14" t="s">
        <v>548</v>
      </c>
    </row>
    <row r="18" spans="8:8" x14ac:dyDescent="0.3">
      <c r="H18" s="4" t="s">
        <v>21</v>
      </c>
    </row>
    <row r="19" spans="8:8" x14ac:dyDescent="0.3">
      <c r="H19" s="4" t="s">
        <v>247</v>
      </c>
    </row>
    <row r="20" spans="8:8" x14ac:dyDescent="0.3">
      <c r="H20" s="14" t="s">
        <v>532</v>
      </c>
    </row>
    <row r="21" spans="8:8" x14ac:dyDescent="0.3">
      <c r="H21" s="4" t="s">
        <v>13</v>
      </c>
    </row>
    <row r="22" spans="8:8" x14ac:dyDescent="0.3">
      <c r="H22" s="4" t="s">
        <v>248</v>
      </c>
    </row>
    <row r="23" spans="8:8" x14ac:dyDescent="0.3">
      <c r="H23" s="4" t="s">
        <v>249</v>
      </c>
    </row>
    <row r="24" spans="8:8" x14ac:dyDescent="0.3">
      <c r="H24" s="4" t="s">
        <v>250</v>
      </c>
    </row>
    <row r="25" spans="8:8" x14ac:dyDescent="0.3">
      <c r="H25" s="4" t="s">
        <v>251</v>
      </c>
    </row>
    <row r="26" spans="8:8" x14ac:dyDescent="0.3">
      <c r="H26" s="4" t="s">
        <v>157</v>
      </c>
    </row>
    <row r="27" spans="8:8" x14ac:dyDescent="0.3">
      <c r="H27" s="14" t="s">
        <v>524</v>
      </c>
    </row>
    <row r="28" spans="8:8" x14ac:dyDescent="0.3">
      <c r="H28" s="14" t="s">
        <v>525</v>
      </c>
    </row>
    <row r="29" spans="8:8" x14ac:dyDescent="0.3">
      <c r="H29" s="4" t="s">
        <v>158</v>
      </c>
    </row>
    <row r="30" spans="8:8" x14ac:dyDescent="0.3">
      <c r="H30" s="14" t="s">
        <v>533</v>
      </c>
    </row>
    <row r="31" spans="8:8" x14ac:dyDescent="0.3">
      <c r="H31" s="14" t="s">
        <v>545</v>
      </c>
    </row>
    <row r="33" spans="8:8" x14ac:dyDescent="0.3">
      <c r="H33" s="23" t="s">
        <v>334</v>
      </c>
    </row>
    <row r="34" spans="8:8" x14ac:dyDescent="0.3">
      <c r="H34" s="14" t="s">
        <v>548</v>
      </c>
    </row>
    <row r="35" spans="8:8" x14ac:dyDescent="0.3">
      <c r="H35" s="4" t="s">
        <v>21</v>
      </c>
    </row>
    <row r="36" spans="8:8" x14ac:dyDescent="0.3">
      <c r="H36" s="4" t="s">
        <v>247</v>
      </c>
    </row>
    <row r="37" spans="8:8" x14ac:dyDescent="0.3">
      <c r="H37" s="4" t="s">
        <v>13</v>
      </c>
    </row>
    <row r="38" spans="8:8" x14ac:dyDescent="0.3">
      <c r="H38" s="4" t="s">
        <v>248</v>
      </c>
    </row>
    <row r="39" spans="8:8" x14ac:dyDescent="0.3">
      <c r="H39" s="4" t="s">
        <v>249</v>
      </c>
    </row>
    <row r="40" spans="8:8" x14ac:dyDescent="0.3">
      <c r="H40" s="4" t="s">
        <v>250</v>
      </c>
    </row>
    <row r="41" spans="8:8" x14ac:dyDescent="0.3">
      <c r="H41" s="4" t="s">
        <v>251</v>
      </c>
    </row>
    <row r="42" spans="8:8" x14ac:dyDescent="0.3">
      <c r="H42" s="4" t="s">
        <v>157</v>
      </c>
    </row>
    <row r="43" spans="8:8" x14ac:dyDescent="0.3">
      <c r="H43" s="14" t="s">
        <v>524</v>
      </c>
    </row>
    <row r="44" spans="8:8" x14ac:dyDescent="0.3">
      <c r="H44" s="14" t="s">
        <v>525</v>
      </c>
    </row>
    <row r="45" spans="8:8" x14ac:dyDescent="0.3">
      <c r="H45" s="4" t="s">
        <v>158</v>
      </c>
    </row>
    <row r="46" spans="8:8" x14ac:dyDescent="0.3">
      <c r="H46" s="14" t="s">
        <v>335</v>
      </c>
    </row>
  </sheetData>
  <customSheetViews>
    <customSheetView guid="{B08879A4-635B-4C39-9937-AC7883D562FC}">
      <selection activeCell="J18" sqref="J18"/>
      <pageMargins left="0.75" right="0.75" top="1" bottom="1" header="0.5" footer="0.5"/>
      <pageSetup orientation="portrait" r:id="rId1"/>
      <headerFooter alignWithMargins="0"/>
    </customSheetView>
    <customSheetView guid="{9FCFC836-1CA5-48BF-958D-24D2EA94B219}">
      <selection activeCell="J18" sqref="J18"/>
      <pageMargins left="0.75" right="0.75" top="1" bottom="1" header="0.5" footer="0.5"/>
      <pageSetup orientation="portrait" r:id="rId2"/>
      <headerFooter alignWithMargins="0"/>
    </customSheetView>
  </customSheetViews>
  <mergeCells count="2">
    <mergeCell ref="B1:C1"/>
    <mergeCell ref="D1:E1"/>
  </mergeCells>
  <phoneticPr fontId="11" type="noConversion"/>
  <pageMargins left="0.75" right="0.75" top="1" bottom="1" header="0.5" footer="0.5"/>
  <pageSetup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36"/>
  <sheetViews>
    <sheetView showGridLines="0" zoomScaleNormal="100" workbookViewId="0">
      <selection sqref="A1:I1"/>
    </sheetView>
  </sheetViews>
  <sheetFormatPr defaultColWidth="9.109375" defaultRowHeight="14.4" x14ac:dyDescent="0.3"/>
  <cols>
    <col min="1" max="1" width="3.5546875" style="47" customWidth="1"/>
    <col min="2" max="2" width="9.5546875" style="47" customWidth="1"/>
    <col min="3" max="3" width="10.33203125" style="47" bestFit="1" customWidth="1"/>
    <col min="4" max="8" width="9.109375" style="47"/>
    <col min="9" max="9" width="20.44140625" style="47" customWidth="1"/>
    <col min="10" max="16384" width="9.109375" style="47"/>
  </cols>
  <sheetData>
    <row r="1" spans="1:9" x14ac:dyDescent="0.3">
      <c r="A1" s="229" t="s">
        <v>242</v>
      </c>
      <c r="B1" s="229"/>
      <c r="C1" s="229"/>
      <c r="D1" s="229"/>
      <c r="E1" s="229"/>
      <c r="F1" s="229"/>
      <c r="G1" s="229"/>
      <c r="H1" s="229"/>
      <c r="I1" s="229"/>
    </row>
    <row r="2" spans="1:9" x14ac:dyDescent="0.3">
      <c r="A2" s="229" t="s">
        <v>971</v>
      </c>
      <c r="B2" s="229"/>
      <c r="C2" s="229"/>
      <c r="D2" s="229"/>
      <c r="E2" s="229"/>
      <c r="F2" s="229"/>
      <c r="G2" s="229"/>
      <c r="H2" s="229"/>
      <c r="I2" s="229"/>
    </row>
    <row r="3" spans="1:9" x14ac:dyDescent="0.3">
      <c r="A3" s="229" t="s">
        <v>587</v>
      </c>
      <c r="B3" s="229"/>
      <c r="C3" s="229"/>
      <c r="D3" s="229"/>
      <c r="E3" s="229"/>
      <c r="F3" s="229"/>
      <c r="G3" s="229"/>
      <c r="H3" s="229"/>
      <c r="I3" s="229"/>
    </row>
    <row r="4" spans="1:9" x14ac:dyDescent="0.3">
      <c r="A4" s="98"/>
      <c r="B4" s="99"/>
      <c r="C4" s="99"/>
      <c r="D4" s="99"/>
      <c r="E4" s="99"/>
      <c r="F4" s="99"/>
      <c r="G4" s="99"/>
      <c r="H4" s="99"/>
      <c r="I4" s="99"/>
    </row>
    <row r="5" spans="1:9" x14ac:dyDescent="0.3">
      <c r="A5" s="100" t="str">
        <f>Index!L4</f>
        <v>File revision date: 01/08/21</v>
      </c>
      <c r="B5" s="99"/>
      <c r="C5" s="99"/>
      <c r="D5" s="99"/>
      <c r="E5" s="99"/>
      <c r="F5" s="99"/>
      <c r="G5" s="99"/>
      <c r="H5" s="99"/>
      <c r="I5" s="99"/>
    </row>
    <row r="6" spans="1:9" x14ac:dyDescent="0.3">
      <c r="A6" s="99"/>
      <c r="B6" s="99"/>
      <c r="C6" s="99"/>
      <c r="D6" s="99"/>
      <c r="E6" s="99"/>
      <c r="F6" s="99"/>
      <c r="G6" s="99"/>
      <c r="H6" s="99"/>
      <c r="I6" s="99"/>
    </row>
    <row r="7" spans="1:9" x14ac:dyDescent="0.3">
      <c r="A7" s="226" t="s">
        <v>693</v>
      </c>
      <c r="B7" s="226"/>
      <c r="C7" s="226"/>
      <c r="D7" s="226"/>
      <c r="E7" s="226"/>
      <c r="F7" s="226"/>
      <c r="G7" s="226"/>
      <c r="H7" s="226"/>
      <c r="I7" s="226"/>
    </row>
    <row r="8" spans="1:9" x14ac:dyDescent="0.3">
      <c r="A8" s="226"/>
      <c r="B8" s="226"/>
      <c r="C8" s="226"/>
      <c r="D8" s="226"/>
      <c r="E8" s="226"/>
      <c r="F8" s="226"/>
      <c r="G8" s="226"/>
      <c r="H8" s="226"/>
      <c r="I8" s="226"/>
    </row>
    <row r="9" spans="1:9" x14ac:dyDescent="0.3">
      <c r="A9" s="226"/>
      <c r="B9" s="226"/>
      <c r="C9" s="226"/>
      <c r="D9" s="226"/>
      <c r="E9" s="226"/>
      <c r="F9" s="226"/>
      <c r="G9" s="226"/>
      <c r="H9" s="226"/>
      <c r="I9" s="226"/>
    </row>
    <row r="10" spans="1:9" x14ac:dyDescent="0.3">
      <c r="A10" s="99"/>
      <c r="B10" s="99"/>
      <c r="C10" s="99"/>
      <c r="D10" s="99"/>
      <c r="E10" s="99"/>
      <c r="F10" s="99"/>
      <c r="G10" s="99"/>
      <c r="H10" s="99"/>
      <c r="I10" s="99"/>
    </row>
    <row r="11" spans="1:9" x14ac:dyDescent="0.3">
      <c r="A11" s="98" t="s">
        <v>588</v>
      </c>
      <c r="B11" s="99"/>
      <c r="C11" s="99"/>
      <c r="D11" s="99"/>
      <c r="E11" s="99"/>
      <c r="F11" s="99"/>
      <c r="G11" s="99"/>
      <c r="H11" s="99"/>
      <c r="I11" s="99"/>
    </row>
    <row r="12" spans="1:9" x14ac:dyDescent="0.3">
      <c r="A12" s="99"/>
      <c r="B12" s="99"/>
      <c r="C12" s="99"/>
      <c r="D12" s="99"/>
      <c r="E12" s="99"/>
      <c r="F12" s="99"/>
      <c r="G12" s="99"/>
      <c r="H12" s="99"/>
      <c r="I12" s="99"/>
    </row>
    <row r="13" spans="1:9" x14ac:dyDescent="0.3">
      <c r="A13" s="228" t="s">
        <v>694</v>
      </c>
      <c r="B13" s="228"/>
      <c r="C13" s="228"/>
      <c r="D13" s="228"/>
      <c r="E13" s="228"/>
      <c r="F13" s="228"/>
      <c r="G13" s="228"/>
      <c r="H13" s="228"/>
      <c r="I13" s="228"/>
    </row>
    <row r="14" spans="1:9" x14ac:dyDescent="0.3">
      <c r="A14" s="228"/>
      <c r="B14" s="228"/>
      <c r="C14" s="228"/>
      <c r="D14" s="228"/>
      <c r="E14" s="228"/>
      <c r="F14" s="228"/>
      <c r="G14" s="228"/>
      <c r="H14" s="228"/>
      <c r="I14" s="228"/>
    </row>
    <row r="15" spans="1:9" x14ac:dyDescent="0.3">
      <c r="A15" s="228"/>
      <c r="B15" s="228"/>
      <c r="C15" s="228"/>
      <c r="D15" s="228"/>
      <c r="E15" s="228"/>
      <c r="F15" s="228"/>
      <c r="G15" s="228"/>
      <c r="H15" s="228"/>
      <c r="I15" s="228"/>
    </row>
    <row r="16" spans="1:9" x14ac:dyDescent="0.3">
      <c r="A16" s="101"/>
      <c r="B16" s="101"/>
      <c r="C16" s="101"/>
      <c r="D16" s="101"/>
      <c r="E16" s="101"/>
      <c r="F16" s="101"/>
      <c r="G16" s="101"/>
      <c r="H16" s="101"/>
      <c r="I16" s="101"/>
    </row>
    <row r="17" spans="1:9" ht="15" customHeight="1" x14ac:dyDescent="0.3">
      <c r="A17" s="102" t="s">
        <v>589</v>
      </c>
      <c r="B17" s="226" t="s">
        <v>695</v>
      </c>
      <c r="C17" s="226"/>
      <c r="D17" s="226"/>
      <c r="E17" s="226"/>
      <c r="F17" s="226"/>
      <c r="G17" s="226"/>
      <c r="H17" s="226"/>
      <c r="I17" s="226"/>
    </row>
    <row r="18" spans="1:9" x14ac:dyDescent="0.3">
      <c r="A18" s="103"/>
      <c r="B18" s="226"/>
      <c r="C18" s="226"/>
      <c r="D18" s="226"/>
      <c r="E18" s="226"/>
      <c r="F18" s="226"/>
      <c r="G18" s="226"/>
      <c r="H18" s="226"/>
      <c r="I18" s="226"/>
    </row>
    <row r="19" spans="1:9" x14ac:dyDescent="0.3">
      <c r="A19" s="103"/>
      <c r="B19" s="226"/>
      <c r="C19" s="226"/>
      <c r="D19" s="226"/>
      <c r="E19" s="226"/>
      <c r="F19" s="226"/>
      <c r="G19" s="226"/>
      <c r="H19" s="226"/>
      <c r="I19" s="226"/>
    </row>
    <row r="20" spans="1:9" x14ac:dyDescent="0.3">
      <c r="A20" s="99"/>
      <c r="B20" s="226"/>
      <c r="C20" s="226"/>
      <c r="D20" s="226"/>
      <c r="E20" s="226"/>
      <c r="F20" s="226"/>
      <c r="G20" s="226"/>
      <c r="H20" s="226"/>
      <c r="I20" s="226"/>
    </row>
    <row r="21" spans="1:9" x14ac:dyDescent="0.3">
      <c r="A21" s="99"/>
      <c r="B21" s="104"/>
      <c r="C21" s="104"/>
      <c r="D21" s="104"/>
      <c r="E21" s="104"/>
      <c r="F21" s="104"/>
      <c r="G21" s="104"/>
      <c r="H21" s="104"/>
      <c r="I21" s="104"/>
    </row>
    <row r="22" spans="1:9" x14ac:dyDescent="0.3">
      <c r="A22" s="102" t="s">
        <v>589</v>
      </c>
      <c r="B22" s="226" t="s">
        <v>696</v>
      </c>
      <c r="C22" s="226"/>
      <c r="D22" s="226"/>
      <c r="E22" s="226"/>
      <c r="F22" s="226"/>
      <c r="G22" s="226"/>
      <c r="H22" s="226"/>
      <c r="I22" s="226"/>
    </row>
    <row r="23" spans="1:9" x14ac:dyDescent="0.3">
      <c r="A23" s="99"/>
      <c r="B23" s="226"/>
      <c r="C23" s="226"/>
      <c r="D23" s="226"/>
      <c r="E23" s="226"/>
      <c r="F23" s="226"/>
      <c r="G23" s="226"/>
      <c r="H23" s="226"/>
      <c r="I23" s="226"/>
    </row>
    <row r="24" spans="1:9" x14ac:dyDescent="0.3">
      <c r="A24" s="99"/>
      <c r="B24" s="226"/>
      <c r="C24" s="226"/>
      <c r="D24" s="226"/>
      <c r="E24" s="226"/>
      <c r="F24" s="226"/>
      <c r="G24" s="226"/>
      <c r="H24" s="226"/>
      <c r="I24" s="226"/>
    </row>
    <row r="25" spans="1:9" x14ac:dyDescent="0.3">
      <c r="A25" s="99"/>
      <c r="B25" s="226"/>
      <c r="C25" s="226"/>
      <c r="D25" s="226"/>
      <c r="E25" s="226"/>
      <c r="F25" s="226"/>
      <c r="G25" s="226"/>
      <c r="H25" s="226"/>
      <c r="I25" s="226"/>
    </row>
    <row r="26" spans="1:9" x14ac:dyDescent="0.3">
      <c r="A26" s="102"/>
      <c r="B26" s="99"/>
      <c r="C26" s="99"/>
      <c r="D26" s="99"/>
      <c r="E26" s="99"/>
      <c r="F26" s="99"/>
      <c r="G26" s="99"/>
      <c r="H26" s="99"/>
      <c r="I26" s="99"/>
    </row>
    <row r="27" spans="1:9" x14ac:dyDescent="0.3">
      <c r="A27" s="102" t="s">
        <v>589</v>
      </c>
      <c r="B27" s="226" t="s">
        <v>697</v>
      </c>
      <c r="C27" s="226"/>
      <c r="D27" s="226"/>
      <c r="E27" s="226"/>
      <c r="F27" s="226"/>
      <c r="G27" s="226"/>
      <c r="H27" s="226"/>
      <c r="I27" s="226"/>
    </row>
    <row r="28" spans="1:9" x14ac:dyDescent="0.3">
      <c r="A28" s="99"/>
      <c r="B28" s="226"/>
      <c r="C28" s="226"/>
      <c r="D28" s="226"/>
      <c r="E28" s="226"/>
      <c r="F28" s="226"/>
      <c r="G28" s="226"/>
      <c r="H28" s="226"/>
      <c r="I28" s="226"/>
    </row>
    <row r="29" spans="1:9" x14ac:dyDescent="0.3">
      <c r="A29" s="99"/>
      <c r="B29" s="226"/>
      <c r="C29" s="226"/>
      <c r="D29" s="226"/>
      <c r="E29" s="226"/>
      <c r="F29" s="226"/>
      <c r="G29" s="226"/>
      <c r="H29" s="226"/>
      <c r="I29" s="226"/>
    </row>
    <row r="30" spans="1:9" x14ac:dyDescent="0.3">
      <c r="A30" s="99"/>
      <c r="B30" s="99"/>
      <c r="C30" s="99"/>
      <c r="D30" s="99"/>
      <c r="E30" s="99"/>
      <c r="F30" s="99"/>
      <c r="G30" s="99"/>
      <c r="H30" s="99"/>
      <c r="I30" s="99"/>
    </row>
    <row r="31" spans="1:9" x14ac:dyDescent="0.3">
      <c r="A31" s="226" t="s">
        <v>590</v>
      </c>
      <c r="B31" s="226"/>
      <c r="C31" s="226"/>
      <c r="D31" s="226"/>
      <c r="E31" s="226"/>
      <c r="F31" s="226"/>
      <c r="G31" s="226"/>
      <c r="H31" s="226"/>
      <c r="I31" s="226"/>
    </row>
    <row r="32" spans="1:9" x14ac:dyDescent="0.3">
      <c r="A32" s="226"/>
      <c r="B32" s="226"/>
      <c r="C32" s="226"/>
      <c r="D32" s="226"/>
      <c r="E32" s="226"/>
      <c r="F32" s="226"/>
      <c r="G32" s="226"/>
      <c r="H32" s="226"/>
      <c r="I32" s="226"/>
    </row>
    <row r="33" spans="1:9" x14ac:dyDescent="0.3">
      <c r="A33" s="226"/>
      <c r="B33" s="226"/>
      <c r="C33" s="226"/>
      <c r="D33" s="226"/>
      <c r="E33" s="226"/>
      <c r="F33" s="226"/>
      <c r="G33" s="226"/>
      <c r="H33" s="226"/>
      <c r="I33" s="226"/>
    </row>
    <row r="34" spans="1:9" x14ac:dyDescent="0.3">
      <c r="A34" s="226"/>
      <c r="B34" s="226"/>
      <c r="C34" s="226"/>
      <c r="D34" s="226"/>
      <c r="E34" s="226"/>
      <c r="F34" s="226"/>
      <c r="G34" s="226"/>
      <c r="H34" s="226"/>
      <c r="I34" s="226"/>
    </row>
    <row r="35" spans="1:9" x14ac:dyDescent="0.3">
      <c r="A35" s="226"/>
      <c r="B35" s="226"/>
      <c r="C35" s="226"/>
      <c r="D35" s="226"/>
      <c r="E35" s="226"/>
      <c r="F35" s="226"/>
      <c r="G35" s="226"/>
      <c r="H35" s="226"/>
      <c r="I35" s="226"/>
    </row>
    <row r="36" spans="1:9" x14ac:dyDescent="0.3">
      <c r="A36" s="99"/>
      <c r="B36" s="99"/>
      <c r="C36" s="99"/>
      <c r="D36" s="99"/>
      <c r="E36" s="99"/>
      <c r="F36" s="99"/>
      <c r="G36" s="99"/>
      <c r="H36" s="99"/>
      <c r="I36" s="99"/>
    </row>
    <row r="37" spans="1:9" ht="15" customHeight="1" x14ac:dyDescent="0.3">
      <c r="A37" s="228" t="s">
        <v>698</v>
      </c>
      <c r="B37" s="228"/>
      <c r="C37" s="228"/>
      <c r="D37" s="228"/>
      <c r="E37" s="228"/>
      <c r="F37" s="228"/>
      <c r="G37" s="228"/>
      <c r="H37" s="228"/>
      <c r="I37" s="228"/>
    </row>
    <row r="38" spans="1:9" x14ac:dyDescent="0.3">
      <c r="A38" s="228"/>
      <c r="B38" s="228"/>
      <c r="C38" s="228"/>
      <c r="D38" s="228"/>
      <c r="E38" s="228"/>
      <c r="F38" s="228"/>
      <c r="G38" s="228"/>
      <c r="H38" s="228"/>
      <c r="I38" s="228"/>
    </row>
    <row r="39" spans="1:9" x14ac:dyDescent="0.3">
      <c r="A39" s="228"/>
      <c r="B39" s="228"/>
      <c r="C39" s="228"/>
      <c r="D39" s="228"/>
      <c r="E39" s="228"/>
      <c r="F39" s="228"/>
      <c r="G39" s="228"/>
      <c r="H39" s="228"/>
      <c r="I39" s="228"/>
    </row>
    <row r="40" spans="1:9" x14ac:dyDescent="0.3">
      <c r="A40" s="99"/>
      <c r="B40" s="99"/>
      <c r="C40" s="99"/>
      <c r="D40" s="99"/>
      <c r="E40" s="99"/>
      <c r="F40" s="99"/>
      <c r="G40" s="99"/>
      <c r="H40" s="99"/>
      <c r="I40" s="99"/>
    </row>
    <row r="41" spans="1:9" x14ac:dyDescent="0.3">
      <c r="A41" s="98" t="s">
        <v>591</v>
      </c>
      <c r="B41" s="99"/>
      <c r="C41" s="99"/>
      <c r="D41" s="99"/>
      <c r="E41" s="99"/>
      <c r="F41" s="99"/>
      <c r="G41" s="99"/>
      <c r="H41" s="99"/>
      <c r="I41" s="99"/>
    </row>
    <row r="42" spans="1:9" x14ac:dyDescent="0.3">
      <c r="A42" s="99"/>
      <c r="B42" s="99"/>
      <c r="C42" s="99"/>
      <c r="D42" s="99"/>
      <c r="E42" s="99"/>
      <c r="F42" s="99"/>
      <c r="G42" s="99"/>
      <c r="H42" s="99"/>
      <c r="I42" s="99"/>
    </row>
    <row r="43" spans="1:9" ht="15" customHeight="1" x14ac:dyDescent="0.3">
      <c r="A43" s="226" t="s">
        <v>729</v>
      </c>
      <c r="B43" s="226"/>
      <c r="C43" s="226"/>
      <c r="D43" s="226"/>
      <c r="E43" s="226"/>
      <c r="F43" s="226"/>
      <c r="G43" s="226"/>
      <c r="H43" s="226"/>
      <c r="I43" s="226"/>
    </row>
    <row r="44" spans="1:9" x14ac:dyDescent="0.3">
      <c r="A44" s="226"/>
      <c r="B44" s="226"/>
      <c r="C44" s="226"/>
      <c r="D44" s="226"/>
      <c r="E44" s="226"/>
      <c r="F44" s="226"/>
      <c r="G44" s="226"/>
      <c r="H44" s="226"/>
      <c r="I44" s="226"/>
    </row>
    <row r="45" spans="1:9" ht="37.5" customHeight="1" x14ac:dyDescent="0.3">
      <c r="A45" s="226"/>
      <c r="B45" s="226"/>
      <c r="C45" s="226"/>
      <c r="D45" s="226"/>
      <c r="E45" s="226"/>
      <c r="F45" s="226"/>
      <c r="G45" s="226"/>
      <c r="H45" s="226"/>
      <c r="I45" s="226"/>
    </row>
    <row r="46" spans="1:9" ht="28.5" customHeight="1" x14ac:dyDescent="0.3">
      <c r="A46" s="226"/>
      <c r="B46" s="226"/>
      <c r="C46" s="226"/>
      <c r="D46" s="226"/>
      <c r="E46" s="226"/>
      <c r="F46" s="226"/>
      <c r="G46" s="226"/>
      <c r="H46" s="226"/>
      <c r="I46" s="226"/>
    </row>
    <row r="47" spans="1:9" x14ac:dyDescent="0.3">
      <c r="A47" s="104"/>
      <c r="B47" s="104"/>
      <c r="C47" s="104"/>
      <c r="D47" s="104"/>
      <c r="E47" s="104"/>
      <c r="F47" s="104"/>
      <c r="G47" s="104"/>
      <c r="H47" s="104"/>
      <c r="I47" s="104"/>
    </row>
    <row r="48" spans="1:9" x14ac:dyDescent="0.3">
      <c r="A48" s="226" t="s">
        <v>592</v>
      </c>
      <c r="B48" s="226"/>
      <c r="C48" s="226"/>
      <c r="D48" s="226"/>
      <c r="E48" s="226"/>
      <c r="F48" s="226"/>
      <c r="G48" s="226"/>
      <c r="H48" s="226"/>
      <c r="I48" s="226"/>
    </row>
    <row r="49" spans="1:9" x14ac:dyDescent="0.3">
      <c r="A49" s="226"/>
      <c r="B49" s="226"/>
      <c r="C49" s="226"/>
      <c r="D49" s="226"/>
      <c r="E49" s="226"/>
      <c r="F49" s="226"/>
      <c r="G49" s="226"/>
      <c r="H49" s="226"/>
      <c r="I49" s="226"/>
    </row>
    <row r="50" spans="1:9" x14ac:dyDescent="0.3">
      <c r="A50" s="226"/>
      <c r="B50" s="226"/>
      <c r="C50" s="226"/>
      <c r="D50" s="226"/>
      <c r="E50" s="226"/>
      <c r="F50" s="226"/>
      <c r="G50" s="226"/>
      <c r="H50" s="226"/>
      <c r="I50" s="226"/>
    </row>
    <row r="51" spans="1:9" x14ac:dyDescent="0.3">
      <c r="A51" s="99"/>
      <c r="B51" s="99"/>
      <c r="C51" s="99"/>
      <c r="D51" s="99"/>
      <c r="E51" s="99"/>
      <c r="F51" s="99"/>
      <c r="G51" s="99"/>
      <c r="H51" s="99"/>
      <c r="I51" s="99"/>
    </row>
    <row r="52" spans="1:9" x14ac:dyDescent="0.3">
      <c r="A52" s="226" t="s">
        <v>699</v>
      </c>
      <c r="B52" s="226"/>
      <c r="C52" s="226"/>
      <c r="D52" s="226"/>
      <c r="E52" s="226"/>
      <c r="F52" s="226"/>
      <c r="G52" s="226"/>
      <c r="H52" s="226"/>
      <c r="I52" s="226"/>
    </row>
    <row r="53" spans="1:9" x14ac:dyDescent="0.3">
      <c r="A53" s="226"/>
      <c r="B53" s="226"/>
      <c r="C53" s="226"/>
      <c r="D53" s="226"/>
      <c r="E53" s="226"/>
      <c r="F53" s="226"/>
      <c r="G53" s="226"/>
      <c r="H53" s="226"/>
      <c r="I53" s="226"/>
    </row>
    <row r="54" spans="1:9" x14ac:dyDescent="0.3">
      <c r="A54" s="226"/>
      <c r="B54" s="226"/>
      <c r="C54" s="226"/>
      <c r="D54" s="226"/>
      <c r="E54" s="226"/>
      <c r="F54" s="226"/>
      <c r="G54" s="226"/>
      <c r="H54" s="226"/>
      <c r="I54" s="226"/>
    </row>
    <row r="55" spans="1:9" x14ac:dyDescent="0.3">
      <c r="A55" s="226"/>
      <c r="B55" s="226"/>
      <c r="C55" s="226"/>
      <c r="D55" s="226"/>
      <c r="E55" s="226"/>
      <c r="F55" s="226"/>
      <c r="G55" s="226"/>
      <c r="H55" s="226"/>
      <c r="I55" s="226"/>
    </row>
    <row r="56" spans="1:9" x14ac:dyDescent="0.3">
      <c r="A56" s="99"/>
      <c r="B56" s="99"/>
      <c r="C56" s="99"/>
      <c r="D56" s="99"/>
      <c r="E56" s="99"/>
      <c r="F56" s="99"/>
      <c r="G56" s="99"/>
      <c r="H56" s="99"/>
      <c r="I56" s="99"/>
    </row>
    <row r="57" spans="1:9" x14ac:dyDescent="0.3">
      <c r="A57" s="105" t="s">
        <v>593</v>
      </c>
      <c r="B57" s="99"/>
      <c r="C57" s="99"/>
      <c r="D57" s="99"/>
      <c r="E57" s="99"/>
      <c r="F57" s="99"/>
      <c r="G57" s="99"/>
      <c r="H57" s="99"/>
      <c r="I57" s="99"/>
    </row>
    <row r="58" spans="1:9" x14ac:dyDescent="0.3">
      <c r="A58" s="99"/>
      <c r="B58" s="99"/>
      <c r="C58" s="99"/>
      <c r="D58" s="99"/>
      <c r="E58" s="99"/>
      <c r="F58" s="99"/>
      <c r="G58" s="99"/>
      <c r="H58" s="99"/>
      <c r="I58" s="99"/>
    </row>
    <row r="59" spans="1:9" x14ac:dyDescent="0.3">
      <c r="A59" s="106" t="s">
        <v>594</v>
      </c>
      <c r="B59" s="99"/>
      <c r="C59" s="99"/>
      <c r="D59" s="99"/>
      <c r="E59" s="99"/>
      <c r="F59" s="99"/>
      <c r="G59" s="99"/>
      <c r="H59" s="99"/>
      <c r="I59" s="99"/>
    </row>
    <row r="60" spans="1:9" x14ac:dyDescent="0.3">
      <c r="A60" s="224" t="s">
        <v>972</v>
      </c>
      <c r="B60" s="99"/>
      <c r="C60" s="99"/>
      <c r="D60" s="99"/>
      <c r="E60" s="99"/>
      <c r="F60" s="99"/>
      <c r="G60" s="99"/>
      <c r="H60" s="99"/>
      <c r="I60" s="99"/>
    </row>
    <row r="61" spans="1:9" x14ac:dyDescent="0.3">
      <c r="A61" s="99"/>
      <c r="B61" s="99"/>
      <c r="C61" s="99"/>
      <c r="D61" s="99"/>
      <c r="E61" s="99"/>
      <c r="F61" s="99"/>
      <c r="G61" s="99"/>
      <c r="H61" s="99"/>
      <c r="I61" s="99"/>
    </row>
    <row r="62" spans="1:9" x14ac:dyDescent="0.3">
      <c r="A62" s="106" t="s">
        <v>595</v>
      </c>
      <c r="B62" s="99"/>
      <c r="C62" s="99"/>
      <c r="D62" s="99"/>
      <c r="E62" s="99"/>
      <c r="F62" s="99"/>
      <c r="G62" s="99"/>
      <c r="H62" s="99"/>
      <c r="I62" s="99"/>
    </row>
    <row r="63" spans="1:9" x14ac:dyDescent="0.3">
      <c r="A63" s="224" t="s">
        <v>973</v>
      </c>
      <c r="B63" s="99"/>
      <c r="C63" s="99"/>
      <c r="D63" s="99"/>
      <c r="E63" s="99"/>
      <c r="F63" s="99"/>
      <c r="G63" s="99"/>
      <c r="H63" s="99"/>
      <c r="I63" s="99"/>
    </row>
    <row r="64" spans="1:9" x14ac:dyDescent="0.3">
      <c r="A64" s="99"/>
      <c r="B64" s="99"/>
      <c r="C64" s="99"/>
      <c r="D64" s="99"/>
      <c r="E64" s="99"/>
      <c r="F64" s="99"/>
      <c r="G64" s="99"/>
      <c r="H64" s="99"/>
      <c r="I64" s="99"/>
    </row>
    <row r="65" spans="1:9" x14ac:dyDescent="0.3">
      <c r="A65" s="98" t="s">
        <v>596</v>
      </c>
      <c r="B65" s="99"/>
      <c r="C65" s="99"/>
      <c r="D65" s="99"/>
      <c r="E65" s="99"/>
      <c r="F65" s="99"/>
      <c r="G65" s="99"/>
      <c r="H65" s="99"/>
      <c r="I65" s="99"/>
    </row>
    <row r="66" spans="1:9" x14ac:dyDescent="0.3">
      <c r="A66" s="99"/>
      <c r="B66" s="99"/>
      <c r="C66" s="99"/>
      <c r="D66" s="99"/>
      <c r="E66" s="99"/>
      <c r="F66" s="99"/>
      <c r="G66" s="99"/>
      <c r="H66" s="99"/>
      <c r="I66" s="99"/>
    </row>
    <row r="67" spans="1:9" ht="15" customHeight="1" x14ac:dyDescent="0.3">
      <c r="A67" s="227" t="s">
        <v>700</v>
      </c>
      <c r="B67" s="227"/>
      <c r="C67" s="227"/>
      <c r="D67" s="227"/>
      <c r="E67" s="227"/>
      <c r="F67" s="227"/>
      <c r="G67" s="227"/>
      <c r="H67" s="227"/>
      <c r="I67" s="227"/>
    </row>
    <row r="68" spans="1:9" x14ac:dyDescent="0.3">
      <c r="A68" s="227"/>
      <c r="B68" s="227"/>
      <c r="C68" s="227"/>
      <c r="D68" s="227"/>
      <c r="E68" s="227"/>
      <c r="F68" s="227"/>
      <c r="G68" s="227"/>
      <c r="H68" s="227"/>
      <c r="I68" s="227"/>
    </row>
    <row r="69" spans="1:9" x14ac:dyDescent="0.3">
      <c r="A69" s="227"/>
      <c r="B69" s="227"/>
      <c r="C69" s="227"/>
      <c r="D69" s="227"/>
      <c r="E69" s="227"/>
      <c r="F69" s="227"/>
      <c r="G69" s="227"/>
      <c r="H69" s="227"/>
      <c r="I69" s="227"/>
    </row>
    <row r="70" spans="1:9" x14ac:dyDescent="0.3">
      <c r="A70" s="227"/>
      <c r="B70" s="227"/>
      <c r="C70" s="227"/>
      <c r="D70" s="227"/>
      <c r="E70" s="227"/>
      <c r="F70" s="227"/>
      <c r="G70" s="227"/>
      <c r="H70" s="227"/>
      <c r="I70" s="227"/>
    </row>
    <row r="71" spans="1:9" x14ac:dyDescent="0.3">
      <c r="A71" s="99"/>
      <c r="B71" s="99"/>
      <c r="C71" s="99"/>
      <c r="D71" s="99"/>
      <c r="E71" s="99"/>
      <c r="F71" s="99"/>
      <c r="G71" s="99"/>
      <c r="H71" s="99"/>
      <c r="I71" s="99"/>
    </row>
    <row r="72" spans="1:9" x14ac:dyDescent="0.3">
      <c r="A72" s="226" t="s">
        <v>701</v>
      </c>
      <c r="B72" s="226"/>
      <c r="C72" s="226"/>
      <c r="D72" s="226"/>
      <c r="E72" s="226"/>
      <c r="F72" s="226"/>
      <c r="G72" s="226"/>
      <c r="H72" s="226"/>
      <c r="I72" s="226"/>
    </row>
    <row r="73" spans="1:9" x14ac:dyDescent="0.3">
      <c r="A73" s="226"/>
      <c r="B73" s="226"/>
      <c r="C73" s="226"/>
      <c r="D73" s="226"/>
      <c r="E73" s="226"/>
      <c r="F73" s="226"/>
      <c r="G73" s="226"/>
      <c r="H73" s="226"/>
      <c r="I73" s="226"/>
    </row>
    <row r="74" spans="1:9" x14ac:dyDescent="0.3">
      <c r="A74" s="99"/>
      <c r="B74" s="99"/>
      <c r="C74" s="99"/>
      <c r="D74" s="99"/>
      <c r="E74" s="99"/>
      <c r="F74" s="99"/>
      <c r="G74" s="99"/>
      <c r="H74" s="99"/>
      <c r="I74" s="99"/>
    </row>
    <row r="75" spans="1:9" x14ac:dyDescent="0.3">
      <c r="A75" s="226" t="s">
        <v>597</v>
      </c>
      <c r="B75" s="226"/>
      <c r="C75" s="226"/>
      <c r="D75" s="226"/>
      <c r="E75" s="226"/>
      <c r="F75" s="226"/>
      <c r="G75" s="226"/>
      <c r="H75" s="226"/>
      <c r="I75" s="226"/>
    </row>
    <row r="76" spans="1:9" x14ac:dyDescent="0.3">
      <c r="A76" s="226"/>
      <c r="B76" s="226"/>
      <c r="C76" s="226"/>
      <c r="D76" s="226"/>
      <c r="E76" s="226"/>
      <c r="F76" s="226"/>
      <c r="G76" s="226"/>
      <c r="H76" s="226"/>
      <c r="I76" s="226"/>
    </row>
    <row r="77" spans="1:9" x14ac:dyDescent="0.3">
      <c r="A77" s="226"/>
      <c r="B77" s="226"/>
      <c r="C77" s="226"/>
      <c r="D77" s="226"/>
      <c r="E77" s="226"/>
      <c r="F77" s="226"/>
      <c r="G77" s="226"/>
      <c r="H77" s="226"/>
      <c r="I77" s="226"/>
    </row>
    <row r="78" spans="1:9" x14ac:dyDescent="0.3">
      <c r="A78" s="99"/>
      <c r="B78" s="99"/>
      <c r="C78" s="99"/>
      <c r="D78" s="99"/>
      <c r="E78" s="99"/>
      <c r="F78" s="99"/>
      <c r="G78" s="99"/>
      <c r="H78" s="99"/>
      <c r="I78" s="99"/>
    </row>
    <row r="79" spans="1:9" x14ac:dyDescent="0.3">
      <c r="A79" s="98" t="s">
        <v>598</v>
      </c>
      <c r="B79" s="99"/>
      <c r="C79" s="99"/>
      <c r="D79" s="99"/>
      <c r="E79" s="99"/>
      <c r="F79" s="99"/>
      <c r="G79" s="99"/>
      <c r="H79" s="99"/>
      <c r="I79" s="99"/>
    </row>
    <row r="80" spans="1:9" x14ac:dyDescent="0.3">
      <c r="A80" s="99"/>
      <c r="B80" s="99"/>
      <c r="C80" s="99"/>
      <c r="D80" s="99"/>
      <c r="E80" s="99"/>
      <c r="F80" s="99"/>
      <c r="G80" s="99"/>
      <c r="H80" s="99"/>
      <c r="I80" s="99"/>
    </row>
    <row r="81" spans="1:9" x14ac:dyDescent="0.3">
      <c r="A81" s="226" t="s">
        <v>702</v>
      </c>
      <c r="B81" s="226"/>
      <c r="C81" s="226"/>
      <c r="D81" s="226"/>
      <c r="E81" s="226"/>
      <c r="F81" s="226"/>
      <c r="G81" s="226"/>
      <c r="H81" s="226"/>
      <c r="I81" s="226"/>
    </row>
    <row r="82" spans="1:9" x14ac:dyDescent="0.3">
      <c r="A82" s="226"/>
      <c r="B82" s="226"/>
      <c r="C82" s="226"/>
      <c r="D82" s="226"/>
      <c r="E82" s="226"/>
      <c r="F82" s="226"/>
      <c r="G82" s="226"/>
      <c r="H82" s="226"/>
      <c r="I82" s="226"/>
    </row>
    <row r="83" spans="1:9" x14ac:dyDescent="0.3">
      <c r="A83" s="226"/>
      <c r="B83" s="226"/>
      <c r="C83" s="226"/>
      <c r="D83" s="226"/>
      <c r="E83" s="226"/>
      <c r="F83" s="226"/>
      <c r="G83" s="226"/>
      <c r="H83" s="226"/>
      <c r="I83" s="226"/>
    </row>
    <row r="84" spans="1:9" x14ac:dyDescent="0.3">
      <c r="A84" s="226"/>
      <c r="B84" s="226"/>
      <c r="C84" s="226"/>
      <c r="D84" s="226"/>
      <c r="E84" s="226"/>
      <c r="F84" s="226"/>
      <c r="G84" s="226"/>
      <c r="H84" s="226"/>
      <c r="I84" s="226"/>
    </row>
    <row r="85" spans="1:9" x14ac:dyDescent="0.3">
      <c r="A85" s="226"/>
      <c r="B85" s="226"/>
      <c r="C85" s="226"/>
      <c r="D85" s="226"/>
      <c r="E85" s="226"/>
      <c r="F85" s="226"/>
      <c r="G85" s="226"/>
      <c r="H85" s="226"/>
      <c r="I85" s="226"/>
    </row>
    <row r="86" spans="1:9" x14ac:dyDescent="0.3">
      <c r="A86" s="99"/>
      <c r="B86" s="99"/>
      <c r="C86" s="99"/>
      <c r="D86" s="99"/>
      <c r="E86" s="99"/>
      <c r="F86" s="99"/>
      <c r="G86" s="99"/>
      <c r="H86" s="99"/>
      <c r="I86" s="99"/>
    </row>
    <row r="87" spans="1:9" ht="15" customHeight="1" x14ac:dyDescent="0.3">
      <c r="A87" s="226" t="s">
        <v>703</v>
      </c>
      <c r="B87" s="226"/>
      <c r="C87" s="226"/>
      <c r="D87" s="226"/>
      <c r="E87" s="226"/>
      <c r="F87" s="226"/>
      <c r="G87" s="226"/>
      <c r="H87" s="226"/>
      <c r="I87" s="226"/>
    </row>
    <row r="88" spans="1:9" x14ac:dyDescent="0.3">
      <c r="A88" s="226"/>
      <c r="B88" s="226"/>
      <c r="C88" s="226"/>
      <c r="D88" s="226"/>
      <c r="E88" s="226"/>
      <c r="F88" s="226"/>
      <c r="G88" s="226"/>
      <c r="H88" s="226"/>
      <c r="I88" s="226"/>
    </row>
    <row r="89" spans="1:9" x14ac:dyDescent="0.3">
      <c r="A89" s="226"/>
      <c r="B89" s="226"/>
      <c r="C89" s="226"/>
      <c r="D89" s="226"/>
      <c r="E89" s="226"/>
      <c r="F89" s="226"/>
      <c r="G89" s="226"/>
      <c r="H89" s="226"/>
      <c r="I89" s="226"/>
    </row>
    <row r="90" spans="1:9" x14ac:dyDescent="0.3">
      <c r="A90" s="226"/>
      <c r="B90" s="226"/>
      <c r="C90" s="226"/>
      <c r="D90" s="226"/>
      <c r="E90" s="226"/>
      <c r="F90" s="226"/>
      <c r="G90" s="226"/>
      <c r="H90" s="226"/>
      <c r="I90" s="226"/>
    </row>
    <row r="91" spans="1:9" x14ac:dyDescent="0.3">
      <c r="A91" s="99"/>
      <c r="B91" s="99"/>
      <c r="C91" s="99"/>
      <c r="D91" s="99"/>
      <c r="E91" s="99"/>
      <c r="F91" s="99"/>
      <c r="G91" s="99"/>
      <c r="H91" s="99"/>
      <c r="I91" s="99"/>
    </row>
    <row r="92" spans="1:9" x14ac:dyDescent="0.3">
      <c r="A92" s="226" t="s">
        <v>704</v>
      </c>
      <c r="B92" s="226"/>
      <c r="C92" s="226"/>
      <c r="D92" s="226"/>
      <c r="E92" s="226"/>
      <c r="F92" s="226"/>
      <c r="G92" s="226"/>
      <c r="H92" s="226"/>
      <c r="I92" s="226"/>
    </row>
    <row r="93" spans="1:9" x14ac:dyDescent="0.3">
      <c r="A93" s="226"/>
      <c r="B93" s="226"/>
      <c r="C93" s="226"/>
      <c r="D93" s="226"/>
      <c r="E93" s="226"/>
      <c r="F93" s="226"/>
      <c r="G93" s="226"/>
      <c r="H93" s="226"/>
      <c r="I93" s="226"/>
    </row>
    <row r="94" spans="1:9" x14ac:dyDescent="0.3">
      <c r="A94" s="226"/>
      <c r="B94" s="226"/>
      <c r="C94" s="226"/>
      <c r="D94" s="226"/>
      <c r="E94" s="226"/>
      <c r="F94" s="226"/>
      <c r="G94" s="226"/>
      <c r="H94" s="226"/>
      <c r="I94" s="226"/>
    </row>
    <row r="95" spans="1:9" x14ac:dyDescent="0.3">
      <c r="A95" s="226"/>
      <c r="B95" s="226"/>
      <c r="C95" s="226"/>
      <c r="D95" s="226"/>
      <c r="E95" s="226"/>
      <c r="F95" s="226"/>
      <c r="G95" s="226"/>
      <c r="H95" s="226"/>
      <c r="I95" s="226"/>
    </row>
    <row r="96" spans="1:9" x14ac:dyDescent="0.3">
      <c r="A96" s="99"/>
      <c r="B96" s="99"/>
      <c r="C96" s="99"/>
      <c r="D96" s="99"/>
      <c r="E96" s="99"/>
      <c r="F96" s="99"/>
      <c r="G96" s="99"/>
      <c r="H96" s="99"/>
      <c r="I96" s="99"/>
    </row>
    <row r="97" spans="1:9" x14ac:dyDescent="0.3">
      <c r="A97" s="226" t="s">
        <v>705</v>
      </c>
      <c r="B97" s="226"/>
      <c r="C97" s="226"/>
      <c r="D97" s="226"/>
      <c r="E97" s="226"/>
      <c r="F97" s="226"/>
      <c r="G97" s="226"/>
      <c r="H97" s="226"/>
      <c r="I97" s="226"/>
    </row>
    <row r="98" spans="1:9" x14ac:dyDescent="0.3">
      <c r="A98" s="226"/>
      <c r="B98" s="226"/>
      <c r="C98" s="226"/>
      <c r="D98" s="226"/>
      <c r="E98" s="226"/>
      <c r="F98" s="226"/>
      <c r="G98" s="226"/>
      <c r="H98" s="226"/>
      <c r="I98" s="226"/>
    </row>
    <row r="99" spans="1:9" x14ac:dyDescent="0.3">
      <c r="A99" s="226"/>
      <c r="B99" s="226"/>
      <c r="C99" s="226"/>
      <c r="D99" s="226"/>
      <c r="E99" s="226"/>
      <c r="F99" s="226"/>
      <c r="G99" s="226"/>
      <c r="H99" s="226"/>
      <c r="I99" s="226"/>
    </row>
    <row r="100" spans="1:9" ht="15" thickBot="1" x14ac:dyDescent="0.35">
      <c r="A100" s="99"/>
      <c r="B100" s="99"/>
      <c r="C100" s="99"/>
      <c r="D100" s="99"/>
      <c r="E100" s="99"/>
      <c r="F100" s="99"/>
      <c r="G100" s="99"/>
      <c r="H100" s="99"/>
      <c r="I100" s="99"/>
    </row>
    <row r="101" spans="1:9" x14ac:dyDescent="0.3">
      <c r="A101" s="230" t="s">
        <v>706</v>
      </c>
      <c r="B101" s="231"/>
      <c r="C101" s="231"/>
      <c r="D101" s="231"/>
      <c r="E101" s="231"/>
      <c r="F101" s="231"/>
      <c r="G101" s="231"/>
      <c r="H101" s="231"/>
      <c r="I101" s="232"/>
    </row>
    <row r="102" spans="1:9" x14ac:dyDescent="0.3">
      <c r="A102" s="233"/>
      <c r="B102" s="234"/>
      <c r="C102" s="234"/>
      <c r="D102" s="234"/>
      <c r="E102" s="234"/>
      <c r="F102" s="234"/>
      <c r="G102" s="234"/>
      <c r="H102" s="234"/>
      <c r="I102" s="235"/>
    </row>
    <row r="103" spans="1:9" x14ac:dyDescent="0.3">
      <c r="A103" s="233"/>
      <c r="B103" s="234"/>
      <c r="C103" s="234"/>
      <c r="D103" s="234"/>
      <c r="E103" s="234"/>
      <c r="F103" s="234"/>
      <c r="G103" s="234"/>
      <c r="H103" s="234"/>
      <c r="I103" s="235"/>
    </row>
    <row r="104" spans="1:9" ht="15" thickBot="1" x14ac:dyDescent="0.35">
      <c r="A104" s="236"/>
      <c r="B104" s="237"/>
      <c r="C104" s="237"/>
      <c r="D104" s="237"/>
      <c r="E104" s="237"/>
      <c r="F104" s="237"/>
      <c r="G104" s="237"/>
      <c r="H104" s="237"/>
      <c r="I104" s="238"/>
    </row>
    <row r="105" spans="1:9" x14ac:dyDescent="0.3">
      <c r="A105" s="99"/>
      <c r="B105" s="99"/>
      <c r="C105" s="99"/>
      <c r="D105" s="99"/>
      <c r="E105" s="99"/>
      <c r="F105" s="99"/>
      <c r="G105" s="99"/>
      <c r="H105" s="99"/>
      <c r="I105" s="99"/>
    </row>
    <row r="106" spans="1:9" x14ac:dyDescent="0.3">
      <c r="A106" s="98" t="s">
        <v>732</v>
      </c>
      <c r="B106" s="99"/>
      <c r="C106" s="99"/>
      <c r="D106" s="99"/>
      <c r="E106" s="99"/>
      <c r="F106" s="99"/>
      <c r="G106" s="99"/>
      <c r="H106" s="99"/>
      <c r="I106" s="99"/>
    </row>
    <row r="107" spans="1:9" x14ac:dyDescent="0.3">
      <c r="A107" s="99"/>
      <c r="B107" s="99"/>
      <c r="C107" s="99"/>
      <c r="D107" s="99"/>
      <c r="E107" s="99"/>
      <c r="F107" s="99"/>
      <c r="G107" s="99"/>
      <c r="H107" s="99"/>
      <c r="I107" s="99"/>
    </row>
    <row r="108" spans="1:9" ht="15" customHeight="1" x14ac:dyDescent="0.3">
      <c r="A108" s="226" t="s">
        <v>707</v>
      </c>
      <c r="B108" s="226"/>
      <c r="C108" s="226"/>
      <c r="D108" s="226"/>
      <c r="E108" s="226"/>
      <c r="F108" s="226"/>
      <c r="G108" s="226"/>
      <c r="H108" s="226"/>
      <c r="I108" s="226"/>
    </row>
    <row r="109" spans="1:9" x14ac:dyDescent="0.3">
      <c r="A109" s="226"/>
      <c r="B109" s="226"/>
      <c r="C109" s="226"/>
      <c r="D109" s="226"/>
      <c r="E109" s="226"/>
      <c r="F109" s="226"/>
      <c r="G109" s="226"/>
      <c r="H109" s="226"/>
      <c r="I109" s="226"/>
    </row>
    <row r="110" spans="1:9" x14ac:dyDescent="0.3">
      <c r="A110" s="226"/>
      <c r="B110" s="226"/>
      <c r="C110" s="226"/>
      <c r="D110" s="226"/>
      <c r="E110" s="226"/>
      <c r="F110" s="226"/>
      <c r="G110" s="226"/>
      <c r="H110" s="226"/>
      <c r="I110" s="226"/>
    </row>
    <row r="111" spans="1:9" x14ac:dyDescent="0.3">
      <c r="A111" s="226"/>
      <c r="B111" s="226"/>
      <c r="C111" s="226"/>
      <c r="D111" s="226"/>
      <c r="E111" s="226"/>
      <c r="F111" s="226"/>
      <c r="G111" s="226"/>
      <c r="H111" s="226"/>
      <c r="I111" s="226"/>
    </row>
    <row r="112" spans="1:9" x14ac:dyDescent="0.3">
      <c r="A112" s="99"/>
      <c r="B112" s="99"/>
      <c r="C112" s="99"/>
      <c r="D112" s="99"/>
      <c r="E112" s="99"/>
      <c r="F112" s="99"/>
      <c r="G112" s="99"/>
      <c r="H112" s="99"/>
      <c r="I112" s="99"/>
    </row>
    <row r="113" spans="1:9" x14ac:dyDescent="0.3">
      <c r="A113" s="226" t="s">
        <v>599</v>
      </c>
      <c r="B113" s="226"/>
      <c r="C113" s="226"/>
      <c r="D113" s="226"/>
      <c r="E113" s="226"/>
      <c r="F113" s="226"/>
      <c r="G113" s="226"/>
      <c r="H113" s="226"/>
      <c r="I113" s="226"/>
    </row>
    <row r="114" spans="1:9" x14ac:dyDescent="0.3">
      <c r="A114" s="226"/>
      <c r="B114" s="226"/>
      <c r="C114" s="226"/>
      <c r="D114" s="226"/>
      <c r="E114" s="226"/>
      <c r="F114" s="226"/>
      <c r="G114" s="226"/>
      <c r="H114" s="226"/>
      <c r="I114" s="226"/>
    </row>
    <row r="115" spans="1:9" x14ac:dyDescent="0.3">
      <c r="A115" s="99"/>
      <c r="B115" s="99"/>
      <c r="C115" s="99"/>
      <c r="D115" s="99"/>
      <c r="E115" s="99"/>
      <c r="F115" s="99"/>
      <c r="G115" s="99"/>
      <c r="H115" s="99"/>
      <c r="I115" s="99"/>
    </row>
    <row r="116" spans="1:9" x14ac:dyDescent="0.3">
      <c r="A116" s="226" t="s">
        <v>600</v>
      </c>
      <c r="B116" s="226"/>
      <c r="C116" s="226"/>
      <c r="D116" s="226"/>
      <c r="E116" s="226"/>
      <c r="F116" s="226"/>
      <c r="G116" s="226"/>
      <c r="H116" s="226"/>
      <c r="I116" s="226"/>
    </row>
    <row r="117" spans="1:9" x14ac:dyDescent="0.3">
      <c r="A117" s="226"/>
      <c r="B117" s="226"/>
      <c r="C117" s="226"/>
      <c r="D117" s="226"/>
      <c r="E117" s="226"/>
      <c r="F117" s="226"/>
      <c r="G117" s="226"/>
      <c r="H117" s="226"/>
      <c r="I117" s="226"/>
    </row>
    <row r="118" spans="1:9" x14ac:dyDescent="0.3">
      <c r="A118" s="99"/>
      <c r="B118" s="99"/>
      <c r="C118" s="99"/>
      <c r="D118" s="99"/>
      <c r="E118" s="99"/>
      <c r="F118" s="99"/>
      <c r="G118" s="99"/>
      <c r="H118" s="99"/>
      <c r="I118" s="99"/>
    </row>
    <row r="119" spans="1:9" x14ac:dyDescent="0.3">
      <c r="A119" s="226" t="s">
        <v>708</v>
      </c>
      <c r="B119" s="226"/>
      <c r="C119" s="226"/>
      <c r="D119" s="226"/>
      <c r="E119" s="226"/>
      <c r="F119" s="226"/>
      <c r="G119" s="226"/>
      <c r="H119" s="226"/>
      <c r="I119" s="226"/>
    </row>
    <row r="120" spans="1:9" x14ac:dyDescent="0.3">
      <c r="A120" s="226"/>
      <c r="B120" s="226"/>
      <c r="C120" s="226"/>
      <c r="D120" s="226"/>
      <c r="E120" s="226"/>
      <c r="F120" s="226"/>
      <c r="G120" s="226"/>
      <c r="H120" s="226"/>
      <c r="I120" s="226"/>
    </row>
    <row r="121" spans="1:9" x14ac:dyDescent="0.3">
      <c r="A121" s="226"/>
      <c r="B121" s="226"/>
      <c r="C121" s="226"/>
      <c r="D121" s="226"/>
      <c r="E121" s="226"/>
      <c r="F121" s="226"/>
      <c r="G121" s="226"/>
      <c r="H121" s="226"/>
      <c r="I121" s="226"/>
    </row>
    <row r="122" spans="1:9" x14ac:dyDescent="0.3">
      <c r="A122" s="99"/>
      <c r="B122" s="99"/>
      <c r="C122" s="99"/>
      <c r="D122" s="99"/>
      <c r="E122" s="99"/>
      <c r="F122" s="99"/>
      <c r="G122" s="99"/>
      <c r="H122" s="99"/>
      <c r="I122" s="99"/>
    </row>
    <row r="123" spans="1:9" x14ac:dyDescent="0.3">
      <c r="A123" s="98" t="s">
        <v>601</v>
      </c>
      <c r="B123" s="99"/>
      <c r="C123" s="99"/>
      <c r="D123" s="99"/>
      <c r="E123" s="99"/>
      <c r="F123" s="99"/>
      <c r="G123" s="99"/>
      <c r="H123" s="99"/>
      <c r="I123" s="99"/>
    </row>
    <row r="124" spans="1:9" x14ac:dyDescent="0.3">
      <c r="A124" s="99"/>
      <c r="B124" s="99"/>
      <c r="C124" s="99"/>
      <c r="D124" s="99"/>
      <c r="E124" s="99"/>
      <c r="F124" s="99"/>
      <c r="G124" s="99"/>
      <c r="H124" s="99"/>
      <c r="I124" s="99"/>
    </row>
    <row r="125" spans="1:9" x14ac:dyDescent="0.3">
      <c r="A125" s="226" t="s">
        <v>709</v>
      </c>
      <c r="B125" s="226"/>
      <c r="C125" s="226"/>
      <c r="D125" s="226"/>
      <c r="E125" s="226"/>
      <c r="F125" s="226"/>
      <c r="G125" s="226"/>
      <c r="H125" s="226"/>
      <c r="I125" s="226"/>
    </row>
    <row r="126" spans="1:9" x14ac:dyDescent="0.3">
      <c r="A126" s="226"/>
      <c r="B126" s="226"/>
      <c r="C126" s="226"/>
      <c r="D126" s="226"/>
      <c r="E126" s="226"/>
      <c r="F126" s="226"/>
      <c r="G126" s="226"/>
      <c r="H126" s="226"/>
      <c r="I126" s="226"/>
    </row>
    <row r="127" spans="1:9" x14ac:dyDescent="0.3">
      <c r="A127" s="226"/>
      <c r="B127" s="226"/>
      <c r="C127" s="226"/>
      <c r="D127" s="226"/>
      <c r="E127" s="226"/>
      <c r="F127" s="226"/>
      <c r="G127" s="226"/>
      <c r="H127" s="226"/>
      <c r="I127" s="226"/>
    </row>
    <row r="128" spans="1:9" x14ac:dyDescent="0.3">
      <c r="A128" s="226"/>
      <c r="B128" s="226"/>
      <c r="C128" s="226"/>
      <c r="D128" s="226"/>
      <c r="E128" s="226"/>
      <c r="F128" s="226"/>
      <c r="G128" s="226"/>
      <c r="H128" s="226"/>
      <c r="I128" s="226"/>
    </row>
    <row r="129" spans="1:9" x14ac:dyDescent="0.3">
      <c r="A129" s="226"/>
      <c r="B129" s="226"/>
      <c r="C129" s="226"/>
      <c r="D129" s="226"/>
      <c r="E129" s="226"/>
      <c r="F129" s="226"/>
      <c r="G129" s="226"/>
      <c r="H129" s="226"/>
      <c r="I129" s="226"/>
    </row>
    <row r="130" spans="1:9" x14ac:dyDescent="0.3">
      <c r="A130" s="99"/>
      <c r="B130" s="99"/>
      <c r="C130" s="99"/>
      <c r="D130" s="99"/>
      <c r="E130" s="99"/>
      <c r="F130" s="99"/>
      <c r="G130" s="99"/>
      <c r="H130" s="99"/>
      <c r="I130" s="99"/>
    </row>
    <row r="131" spans="1:9" ht="17.25" customHeight="1" x14ac:dyDescent="0.3">
      <c r="A131" s="226" t="s">
        <v>710</v>
      </c>
      <c r="B131" s="226"/>
      <c r="C131" s="226"/>
      <c r="D131" s="226"/>
      <c r="E131" s="226"/>
      <c r="F131" s="226"/>
      <c r="G131" s="226"/>
      <c r="H131" s="226"/>
      <c r="I131" s="226"/>
    </row>
    <row r="132" spans="1:9" x14ac:dyDescent="0.3">
      <c r="A132" s="226"/>
      <c r="B132" s="226"/>
      <c r="C132" s="226"/>
      <c r="D132" s="226"/>
      <c r="E132" s="226"/>
      <c r="F132" s="226"/>
      <c r="G132" s="226"/>
      <c r="H132" s="226"/>
      <c r="I132" s="226"/>
    </row>
    <row r="133" spans="1:9" x14ac:dyDescent="0.3">
      <c r="A133" s="226"/>
      <c r="B133" s="226"/>
      <c r="C133" s="226"/>
      <c r="D133" s="226"/>
      <c r="E133" s="226"/>
      <c r="F133" s="226"/>
      <c r="G133" s="226"/>
      <c r="H133" s="226"/>
      <c r="I133" s="226"/>
    </row>
    <row r="134" spans="1:9" x14ac:dyDescent="0.3">
      <c r="A134" s="99"/>
      <c r="B134" s="99"/>
      <c r="C134" s="99"/>
      <c r="D134" s="99"/>
      <c r="E134" s="99"/>
      <c r="F134" s="99"/>
      <c r="G134" s="99"/>
      <c r="H134" s="99"/>
      <c r="I134" s="99"/>
    </row>
    <row r="135" spans="1:9" ht="15" customHeight="1" x14ac:dyDescent="0.3">
      <c r="A135" s="226" t="s">
        <v>602</v>
      </c>
      <c r="B135" s="226"/>
      <c r="C135" s="226"/>
      <c r="D135" s="226"/>
      <c r="E135" s="226"/>
      <c r="F135" s="226"/>
      <c r="G135" s="226"/>
      <c r="H135" s="226"/>
      <c r="I135" s="226"/>
    </row>
    <row r="136" spans="1:9" x14ac:dyDescent="0.3">
      <c r="A136" s="226"/>
      <c r="B136" s="226"/>
      <c r="C136" s="226"/>
      <c r="D136" s="226"/>
      <c r="E136" s="226"/>
      <c r="F136" s="226"/>
      <c r="G136" s="226"/>
      <c r="H136" s="226"/>
      <c r="I136" s="226"/>
    </row>
    <row r="137" spans="1:9" x14ac:dyDescent="0.3">
      <c r="A137" s="226"/>
      <c r="B137" s="226"/>
      <c r="C137" s="226"/>
      <c r="D137" s="226"/>
      <c r="E137" s="226"/>
      <c r="F137" s="226"/>
      <c r="G137" s="226"/>
      <c r="H137" s="226"/>
      <c r="I137" s="226"/>
    </row>
    <row r="138" spans="1:9" x14ac:dyDescent="0.3">
      <c r="A138" s="226"/>
      <c r="B138" s="226"/>
      <c r="C138" s="226"/>
      <c r="D138" s="226"/>
      <c r="E138" s="226"/>
      <c r="F138" s="226"/>
      <c r="G138" s="226"/>
      <c r="H138" s="226"/>
      <c r="I138" s="226"/>
    </row>
    <row r="139" spans="1:9" x14ac:dyDescent="0.3">
      <c r="A139" s="99"/>
      <c r="B139" s="99"/>
      <c r="C139" s="99"/>
      <c r="D139" s="99"/>
      <c r="E139" s="99"/>
      <c r="F139" s="99"/>
      <c r="G139" s="99"/>
      <c r="H139" s="99"/>
      <c r="I139" s="99"/>
    </row>
    <row r="140" spans="1:9" x14ac:dyDescent="0.3">
      <c r="A140" s="226" t="s">
        <v>711</v>
      </c>
      <c r="B140" s="226"/>
      <c r="C140" s="226"/>
      <c r="D140" s="226"/>
      <c r="E140" s="226"/>
      <c r="F140" s="226"/>
      <c r="G140" s="226"/>
      <c r="H140" s="226"/>
      <c r="I140" s="226"/>
    </row>
    <row r="141" spans="1:9" x14ac:dyDescent="0.3">
      <c r="A141" s="226"/>
      <c r="B141" s="226"/>
      <c r="C141" s="226"/>
      <c r="D141" s="226"/>
      <c r="E141" s="226"/>
      <c r="F141" s="226"/>
      <c r="G141" s="226"/>
      <c r="H141" s="226"/>
      <c r="I141" s="226"/>
    </row>
    <row r="142" spans="1:9" x14ac:dyDescent="0.3">
      <c r="A142" s="226"/>
      <c r="B142" s="226"/>
      <c r="C142" s="226"/>
      <c r="D142" s="226"/>
      <c r="E142" s="226"/>
      <c r="F142" s="226"/>
      <c r="G142" s="226"/>
      <c r="H142" s="226"/>
      <c r="I142" s="226"/>
    </row>
    <row r="143" spans="1:9" x14ac:dyDescent="0.3">
      <c r="A143" s="99"/>
      <c r="B143" s="99"/>
      <c r="C143" s="99"/>
      <c r="D143" s="99"/>
      <c r="E143" s="99"/>
      <c r="F143" s="99"/>
      <c r="G143" s="99"/>
      <c r="H143" s="99"/>
      <c r="I143" s="99"/>
    </row>
    <row r="144" spans="1:9" x14ac:dyDescent="0.3">
      <c r="A144" s="226" t="s">
        <v>644</v>
      </c>
      <c r="B144" s="226"/>
      <c r="C144" s="226"/>
      <c r="D144" s="226"/>
      <c r="E144" s="226"/>
      <c r="F144" s="226"/>
      <c r="G144" s="226"/>
      <c r="H144" s="226"/>
      <c r="I144" s="226"/>
    </row>
    <row r="145" spans="1:9" x14ac:dyDescent="0.3">
      <c r="A145" s="226"/>
      <c r="B145" s="226"/>
      <c r="C145" s="226"/>
      <c r="D145" s="226"/>
      <c r="E145" s="226"/>
      <c r="F145" s="226"/>
      <c r="G145" s="226"/>
      <c r="H145" s="226"/>
      <c r="I145" s="226"/>
    </row>
    <row r="146" spans="1:9" ht="5.25" customHeight="1" x14ac:dyDescent="0.3">
      <c r="A146" s="99"/>
      <c r="B146" s="99"/>
      <c r="C146" s="99"/>
      <c r="D146" s="99"/>
      <c r="E146" s="99"/>
      <c r="F146" s="99"/>
      <c r="G146" s="99"/>
      <c r="H146" s="99"/>
      <c r="I146" s="99"/>
    </row>
    <row r="147" spans="1:9" x14ac:dyDescent="0.3">
      <c r="A147" s="99"/>
      <c r="B147" s="107" t="s">
        <v>603</v>
      </c>
      <c r="C147" s="99"/>
      <c r="D147" s="99"/>
      <c r="E147" s="99"/>
      <c r="F147" s="99"/>
      <c r="G147" s="99"/>
      <c r="H147" s="99"/>
      <c r="I147" s="99"/>
    </row>
    <row r="148" spans="1:9" x14ac:dyDescent="0.3">
      <c r="A148" s="99"/>
      <c r="B148" s="107" t="s">
        <v>604</v>
      </c>
      <c r="C148" s="99"/>
      <c r="D148" s="99"/>
      <c r="E148" s="99"/>
      <c r="F148" s="99"/>
      <c r="G148" s="99"/>
      <c r="H148" s="99"/>
      <c r="I148" s="99"/>
    </row>
    <row r="149" spans="1:9" x14ac:dyDescent="0.3">
      <c r="A149" s="99"/>
      <c r="B149" s="99"/>
      <c r="C149" s="99"/>
      <c r="D149" s="99"/>
      <c r="E149" s="99"/>
      <c r="F149" s="99"/>
      <c r="G149" s="99"/>
      <c r="H149" s="99"/>
      <c r="I149" s="99"/>
    </row>
    <row r="150" spans="1:9" x14ac:dyDescent="0.3">
      <c r="A150" s="226" t="s">
        <v>605</v>
      </c>
      <c r="B150" s="226"/>
      <c r="C150" s="226"/>
      <c r="D150" s="226"/>
      <c r="E150" s="226"/>
      <c r="F150" s="226"/>
      <c r="G150" s="226"/>
      <c r="H150" s="226"/>
      <c r="I150" s="226"/>
    </row>
    <row r="151" spans="1:9" x14ac:dyDescent="0.3">
      <c r="A151" s="226"/>
      <c r="B151" s="226"/>
      <c r="C151" s="226"/>
      <c r="D151" s="226"/>
      <c r="E151" s="226"/>
      <c r="F151" s="226"/>
      <c r="G151" s="226"/>
      <c r="H151" s="226"/>
      <c r="I151" s="226"/>
    </row>
    <row r="152" spans="1:9" x14ac:dyDescent="0.3">
      <c r="A152" s="99"/>
      <c r="B152" s="99"/>
      <c r="C152" s="99"/>
      <c r="D152" s="99"/>
      <c r="E152" s="99"/>
      <c r="F152" s="99"/>
      <c r="G152" s="99"/>
      <c r="H152" s="99"/>
      <c r="I152" s="99"/>
    </row>
    <row r="153" spans="1:9" x14ac:dyDescent="0.3">
      <c r="A153" s="99"/>
      <c r="B153" s="99"/>
      <c r="C153" s="99"/>
      <c r="D153" s="99"/>
      <c r="E153" s="99"/>
      <c r="F153" s="99"/>
      <c r="G153" s="99"/>
      <c r="H153" s="99"/>
      <c r="I153" s="99"/>
    </row>
    <row r="154" spans="1:9" x14ac:dyDescent="0.3">
      <c r="A154" s="99"/>
      <c r="B154" s="99"/>
      <c r="C154" s="99"/>
      <c r="D154" s="99"/>
      <c r="E154" s="99"/>
      <c r="F154" s="99"/>
      <c r="G154" s="99"/>
      <c r="H154" s="99"/>
      <c r="I154" s="99"/>
    </row>
    <row r="155" spans="1:9" x14ac:dyDescent="0.3">
      <c r="A155" s="99"/>
      <c r="B155" s="99"/>
      <c r="C155" s="99"/>
      <c r="D155" s="99"/>
      <c r="E155" s="99"/>
      <c r="F155" s="99"/>
      <c r="G155" s="99"/>
      <c r="H155" s="99"/>
      <c r="I155" s="99"/>
    </row>
    <row r="156" spans="1:9" x14ac:dyDescent="0.3">
      <c r="A156" s="99"/>
      <c r="B156" s="99"/>
      <c r="C156" s="99"/>
      <c r="D156" s="99"/>
      <c r="E156" s="99"/>
      <c r="F156" s="99"/>
      <c r="G156" s="99"/>
      <c r="H156" s="99"/>
      <c r="I156" s="99"/>
    </row>
    <row r="157" spans="1:9" x14ac:dyDescent="0.3">
      <c r="A157" s="99"/>
      <c r="B157" s="99"/>
      <c r="C157" s="99"/>
      <c r="D157" s="99"/>
      <c r="E157" s="99"/>
      <c r="F157" s="99"/>
      <c r="G157" s="99"/>
      <c r="H157" s="99"/>
      <c r="I157" s="99"/>
    </row>
    <row r="158" spans="1:9" x14ac:dyDescent="0.3">
      <c r="A158" s="99"/>
      <c r="B158" s="99"/>
      <c r="C158" s="99"/>
      <c r="D158" s="99"/>
      <c r="E158" s="99"/>
      <c r="F158" s="99"/>
      <c r="G158" s="99"/>
      <c r="H158" s="99"/>
      <c r="I158" s="99"/>
    </row>
    <row r="159" spans="1:9" x14ac:dyDescent="0.3">
      <c r="A159" s="99"/>
      <c r="B159" s="99"/>
      <c r="C159" s="99"/>
      <c r="D159" s="99"/>
      <c r="E159" s="99"/>
      <c r="F159" s="99"/>
      <c r="G159" s="99"/>
      <c r="H159" s="99"/>
      <c r="I159" s="99"/>
    </row>
    <row r="160" spans="1:9" x14ac:dyDescent="0.3">
      <c r="A160" s="99"/>
      <c r="B160" s="99"/>
      <c r="C160" s="99"/>
      <c r="D160" s="99"/>
      <c r="E160" s="99"/>
      <c r="F160" s="99"/>
      <c r="G160" s="99"/>
      <c r="H160" s="99"/>
      <c r="I160" s="99"/>
    </row>
    <row r="161" spans="1:9" x14ac:dyDescent="0.3">
      <c r="A161" s="99"/>
      <c r="B161" s="99"/>
      <c r="C161" s="99"/>
      <c r="D161" s="99"/>
      <c r="E161" s="99"/>
      <c r="F161" s="99"/>
      <c r="G161" s="99"/>
      <c r="H161" s="99"/>
      <c r="I161" s="99"/>
    </row>
    <row r="162" spans="1:9" x14ac:dyDescent="0.3">
      <c r="A162" s="99"/>
      <c r="B162" s="99"/>
      <c r="C162" s="99"/>
      <c r="D162" s="99"/>
      <c r="E162" s="99"/>
      <c r="F162" s="99"/>
      <c r="G162" s="99"/>
      <c r="H162" s="99"/>
      <c r="I162" s="99"/>
    </row>
    <row r="163" spans="1:9" x14ac:dyDescent="0.3">
      <c r="A163" s="99"/>
      <c r="B163" s="99"/>
      <c r="C163" s="99"/>
      <c r="D163" s="99"/>
      <c r="E163" s="99"/>
      <c r="F163" s="99"/>
      <c r="G163" s="99"/>
      <c r="H163" s="99"/>
      <c r="I163" s="99"/>
    </row>
    <row r="164" spans="1:9" x14ac:dyDescent="0.3">
      <c r="A164" s="99"/>
      <c r="B164" s="99"/>
      <c r="C164" s="99"/>
      <c r="D164" s="99"/>
      <c r="E164" s="99"/>
      <c r="F164" s="99"/>
      <c r="G164" s="99"/>
      <c r="H164" s="99"/>
      <c r="I164" s="99"/>
    </row>
    <row r="165" spans="1:9" x14ac:dyDescent="0.3">
      <c r="A165" s="99"/>
      <c r="B165" s="99"/>
      <c r="C165" s="99"/>
      <c r="D165" s="99"/>
      <c r="E165" s="99"/>
      <c r="F165" s="99"/>
      <c r="G165" s="99"/>
      <c r="H165" s="99"/>
      <c r="I165" s="99"/>
    </row>
    <row r="166" spans="1:9" x14ac:dyDescent="0.3">
      <c r="A166" s="99"/>
      <c r="B166" s="99"/>
      <c r="C166" s="99"/>
      <c r="D166" s="99"/>
      <c r="E166" s="99"/>
      <c r="F166" s="99"/>
      <c r="G166" s="99"/>
      <c r="H166" s="99"/>
      <c r="I166" s="99"/>
    </row>
    <row r="167" spans="1:9" x14ac:dyDescent="0.3">
      <c r="A167" s="99"/>
      <c r="B167" s="99"/>
      <c r="C167" s="99"/>
      <c r="D167" s="99"/>
      <c r="E167" s="99"/>
      <c r="F167" s="99"/>
      <c r="G167" s="99"/>
      <c r="H167" s="99"/>
      <c r="I167" s="99"/>
    </row>
    <row r="168" spans="1:9" x14ac:dyDescent="0.3">
      <c r="A168" s="99"/>
      <c r="B168" s="99"/>
      <c r="C168" s="99"/>
      <c r="D168" s="99"/>
      <c r="E168" s="99"/>
      <c r="F168" s="99"/>
      <c r="G168" s="99"/>
      <c r="H168" s="99"/>
      <c r="I168" s="99"/>
    </row>
    <row r="169" spans="1:9" x14ac:dyDescent="0.3">
      <c r="A169" s="99"/>
      <c r="B169" s="99"/>
      <c r="C169" s="99"/>
      <c r="D169" s="99"/>
      <c r="E169" s="99"/>
      <c r="F169" s="99"/>
      <c r="G169" s="99"/>
      <c r="H169" s="99"/>
      <c r="I169" s="99"/>
    </row>
    <row r="170" spans="1:9" x14ac:dyDescent="0.3">
      <c r="A170" s="106" t="s">
        <v>606</v>
      </c>
      <c r="B170" s="99"/>
      <c r="C170" s="99"/>
      <c r="D170" s="99"/>
      <c r="E170" s="99"/>
      <c r="F170" s="99"/>
      <c r="G170" s="99"/>
      <c r="H170" s="99"/>
      <c r="I170" s="99"/>
    </row>
    <row r="171" spans="1:9" x14ac:dyDescent="0.3">
      <c r="A171" s="99"/>
      <c r="B171" s="99"/>
      <c r="C171" s="99"/>
      <c r="D171" s="99"/>
      <c r="E171" s="99"/>
      <c r="F171" s="99"/>
      <c r="G171" s="99"/>
      <c r="H171" s="99"/>
      <c r="I171" s="99"/>
    </row>
    <row r="172" spans="1:9" x14ac:dyDescent="0.3">
      <c r="A172" s="226" t="s">
        <v>712</v>
      </c>
      <c r="B172" s="226"/>
      <c r="C172" s="226"/>
      <c r="D172" s="226"/>
      <c r="E172" s="226"/>
      <c r="F172" s="226"/>
      <c r="G172" s="226"/>
      <c r="H172" s="226"/>
      <c r="I172" s="226"/>
    </row>
    <row r="173" spans="1:9" x14ac:dyDescent="0.3">
      <c r="A173" s="226"/>
      <c r="B173" s="226"/>
      <c r="C173" s="226"/>
      <c r="D173" s="226"/>
      <c r="E173" s="226"/>
      <c r="F173" s="226"/>
      <c r="G173" s="226"/>
      <c r="H173" s="226"/>
      <c r="I173" s="226"/>
    </row>
    <row r="174" spans="1:9" x14ac:dyDescent="0.3">
      <c r="A174" s="226"/>
      <c r="B174" s="226"/>
      <c r="C174" s="226"/>
      <c r="D174" s="226"/>
      <c r="E174" s="226"/>
      <c r="F174" s="226"/>
      <c r="G174" s="226"/>
      <c r="H174" s="226"/>
      <c r="I174" s="226"/>
    </row>
    <row r="175" spans="1:9" x14ac:dyDescent="0.3">
      <c r="A175" s="99"/>
      <c r="B175" s="99"/>
      <c r="C175" s="99"/>
      <c r="D175" s="99"/>
      <c r="E175" s="99"/>
      <c r="F175" s="99"/>
      <c r="G175" s="99"/>
      <c r="H175" s="99"/>
      <c r="I175" s="99"/>
    </row>
    <row r="176" spans="1:9" x14ac:dyDescent="0.3">
      <c r="A176" s="106" t="s">
        <v>607</v>
      </c>
      <c r="B176" s="99"/>
      <c r="C176" s="99"/>
      <c r="D176" s="99"/>
      <c r="E176" s="99"/>
      <c r="F176" s="99"/>
      <c r="G176" s="99"/>
      <c r="H176" s="99"/>
      <c r="I176" s="99"/>
    </row>
    <row r="177" spans="1:9" ht="7.5" customHeight="1" x14ac:dyDescent="0.3">
      <c r="A177" s="99"/>
      <c r="B177" s="99"/>
      <c r="C177" s="99"/>
      <c r="D177" s="99"/>
      <c r="E177" s="99"/>
      <c r="F177" s="99"/>
      <c r="G177" s="99"/>
      <c r="H177" s="99"/>
      <c r="I177" s="99"/>
    </row>
    <row r="178" spans="1:9" x14ac:dyDescent="0.3">
      <c r="A178" s="99"/>
      <c r="B178" s="105" t="s">
        <v>608</v>
      </c>
      <c r="C178" s="99"/>
      <c r="D178" s="99"/>
      <c r="E178" s="99"/>
      <c r="F178" s="99"/>
      <c r="G178" s="99"/>
      <c r="H178" s="99"/>
      <c r="I178" s="99"/>
    </row>
    <row r="179" spans="1:9" x14ac:dyDescent="0.3">
      <c r="A179" s="99"/>
      <c r="B179" s="105" t="s">
        <v>241</v>
      </c>
      <c r="C179" s="99"/>
      <c r="D179" s="99"/>
      <c r="E179" s="99"/>
      <c r="F179" s="99"/>
      <c r="G179" s="99"/>
      <c r="H179" s="99"/>
      <c r="I179" s="99"/>
    </row>
    <row r="180" spans="1:9" x14ac:dyDescent="0.3">
      <c r="A180" s="99"/>
      <c r="B180" s="105" t="s">
        <v>609</v>
      </c>
      <c r="C180" s="99"/>
      <c r="D180" s="99"/>
      <c r="E180" s="99"/>
      <c r="F180" s="99"/>
      <c r="G180" s="99"/>
      <c r="H180" s="99"/>
      <c r="I180" s="99"/>
    </row>
    <row r="181" spans="1:9" x14ac:dyDescent="0.3">
      <c r="A181" s="99"/>
      <c r="B181" s="105" t="s">
        <v>38</v>
      </c>
      <c r="C181" s="99"/>
      <c r="D181" s="99"/>
      <c r="E181" s="99"/>
      <c r="F181" s="99"/>
      <c r="G181" s="99"/>
      <c r="H181" s="99"/>
      <c r="I181" s="99"/>
    </row>
    <row r="182" spans="1:9" x14ac:dyDescent="0.3">
      <c r="A182" s="99"/>
      <c r="B182" s="105" t="s">
        <v>610</v>
      </c>
      <c r="C182" s="99"/>
      <c r="D182" s="99"/>
      <c r="E182" s="99"/>
      <c r="F182" s="99"/>
      <c r="G182" s="99"/>
      <c r="H182" s="99"/>
      <c r="I182" s="99"/>
    </row>
    <row r="183" spans="1:9" x14ac:dyDescent="0.3">
      <c r="A183" s="99"/>
      <c r="B183" s="105" t="s">
        <v>611</v>
      </c>
      <c r="C183" s="99"/>
      <c r="D183" s="99"/>
      <c r="E183" s="99"/>
      <c r="F183" s="99"/>
      <c r="G183" s="99"/>
      <c r="H183" s="99"/>
      <c r="I183" s="99"/>
    </row>
    <row r="184" spans="1:9" x14ac:dyDescent="0.3">
      <c r="A184" s="99"/>
      <c r="B184" s="105" t="s">
        <v>104</v>
      </c>
      <c r="C184" s="99"/>
      <c r="D184" s="99"/>
      <c r="E184" s="99"/>
      <c r="F184" s="99"/>
      <c r="G184" s="99"/>
      <c r="H184" s="99"/>
      <c r="I184" s="99"/>
    </row>
    <row r="185" spans="1:9" x14ac:dyDescent="0.3">
      <c r="A185" s="99"/>
      <c r="B185" s="105" t="s">
        <v>105</v>
      </c>
      <c r="C185" s="99"/>
      <c r="D185" s="99"/>
      <c r="E185" s="99"/>
      <c r="F185" s="99"/>
      <c r="G185" s="99"/>
      <c r="H185" s="99"/>
      <c r="I185" s="99"/>
    </row>
    <row r="186" spans="1:9" x14ac:dyDescent="0.3">
      <c r="A186" s="99"/>
      <c r="B186" s="105" t="s">
        <v>120</v>
      </c>
      <c r="C186" s="99"/>
      <c r="D186" s="99"/>
      <c r="E186" s="99"/>
      <c r="F186" s="99"/>
      <c r="G186" s="99"/>
      <c r="H186" s="99"/>
      <c r="I186" s="99"/>
    </row>
    <row r="187" spans="1:9" x14ac:dyDescent="0.3">
      <c r="A187" s="99"/>
      <c r="B187" s="105" t="s">
        <v>297</v>
      </c>
      <c r="C187" s="99"/>
      <c r="D187" s="99"/>
      <c r="E187" s="99"/>
      <c r="F187" s="99"/>
      <c r="G187" s="99"/>
      <c r="H187" s="99"/>
      <c r="I187" s="99"/>
    </row>
    <row r="188" spans="1:9" x14ac:dyDescent="0.3">
      <c r="A188" s="99"/>
      <c r="B188" s="105" t="s">
        <v>612</v>
      </c>
      <c r="C188" s="99"/>
      <c r="D188" s="99"/>
      <c r="E188" s="99"/>
      <c r="F188" s="99"/>
      <c r="G188" s="99"/>
      <c r="H188" s="99"/>
      <c r="I188" s="99"/>
    </row>
    <row r="189" spans="1:9" x14ac:dyDescent="0.3">
      <c r="A189" s="99"/>
      <c r="B189" s="105" t="s">
        <v>355</v>
      </c>
      <c r="C189" s="99"/>
      <c r="D189" s="99"/>
      <c r="E189" s="99"/>
      <c r="F189" s="99"/>
      <c r="G189" s="99"/>
      <c r="H189" s="99"/>
      <c r="I189" s="99"/>
    </row>
    <row r="190" spans="1:9" x14ac:dyDescent="0.3">
      <c r="A190" s="99"/>
      <c r="B190" s="105" t="s">
        <v>528</v>
      </c>
      <c r="C190" s="99"/>
      <c r="D190" s="99"/>
      <c r="E190" s="99"/>
      <c r="F190" s="99"/>
      <c r="G190" s="99"/>
      <c r="H190" s="99"/>
      <c r="I190" s="99"/>
    </row>
    <row r="191" spans="1:9" x14ac:dyDescent="0.3">
      <c r="A191" s="99"/>
      <c r="B191" s="99"/>
      <c r="C191" s="99"/>
      <c r="D191" s="99"/>
      <c r="E191" s="99"/>
      <c r="F191" s="99"/>
      <c r="G191" s="99"/>
      <c r="H191" s="99"/>
      <c r="I191" s="99"/>
    </row>
    <row r="192" spans="1:9" x14ac:dyDescent="0.3">
      <c r="A192" s="106" t="s">
        <v>613</v>
      </c>
      <c r="B192" s="99"/>
      <c r="C192" s="99"/>
      <c r="D192" s="99"/>
      <c r="E192" s="99"/>
      <c r="F192" s="99"/>
      <c r="G192" s="99"/>
      <c r="H192" s="99"/>
      <c r="I192" s="99"/>
    </row>
    <row r="193" spans="1:9" x14ac:dyDescent="0.3">
      <c r="A193" s="99"/>
      <c r="B193" s="99"/>
      <c r="C193" s="99"/>
      <c r="D193" s="99"/>
      <c r="E193" s="99"/>
      <c r="F193" s="99"/>
      <c r="G193" s="99"/>
      <c r="H193" s="99"/>
      <c r="I193" s="99"/>
    </row>
    <row r="194" spans="1:9" x14ac:dyDescent="0.3">
      <c r="A194" s="226" t="s">
        <v>713</v>
      </c>
      <c r="B194" s="226"/>
      <c r="C194" s="226"/>
      <c r="D194" s="226"/>
      <c r="E194" s="226"/>
      <c r="F194" s="226"/>
      <c r="G194" s="226"/>
      <c r="H194" s="226"/>
      <c r="I194" s="226"/>
    </row>
    <row r="195" spans="1:9" x14ac:dyDescent="0.3">
      <c r="A195" s="226"/>
      <c r="B195" s="226"/>
      <c r="C195" s="226"/>
      <c r="D195" s="226"/>
      <c r="E195" s="226"/>
      <c r="F195" s="226"/>
      <c r="G195" s="226"/>
      <c r="H195" s="226"/>
      <c r="I195" s="226"/>
    </row>
    <row r="196" spans="1:9" x14ac:dyDescent="0.3">
      <c r="A196" s="226"/>
      <c r="B196" s="226"/>
      <c r="C196" s="226"/>
      <c r="D196" s="226"/>
      <c r="E196" s="226"/>
      <c r="F196" s="226"/>
      <c r="G196" s="226"/>
      <c r="H196" s="226"/>
      <c r="I196" s="226"/>
    </row>
    <row r="197" spans="1:9" x14ac:dyDescent="0.3">
      <c r="A197" s="226"/>
      <c r="B197" s="226"/>
      <c r="C197" s="226"/>
      <c r="D197" s="226"/>
      <c r="E197" s="226"/>
      <c r="F197" s="226"/>
      <c r="G197" s="226"/>
      <c r="H197" s="226"/>
      <c r="I197" s="226"/>
    </row>
    <row r="198" spans="1:9" x14ac:dyDescent="0.3">
      <c r="A198" s="99"/>
      <c r="B198" s="99"/>
      <c r="C198" s="99"/>
      <c r="D198" s="99"/>
      <c r="E198" s="99"/>
      <c r="F198" s="99"/>
      <c r="G198" s="99"/>
      <c r="H198" s="99"/>
      <c r="I198" s="99"/>
    </row>
    <row r="199" spans="1:9" x14ac:dyDescent="0.3">
      <c r="A199" s="106" t="s">
        <v>614</v>
      </c>
      <c r="B199" s="99"/>
      <c r="C199" s="99"/>
      <c r="D199" s="99"/>
      <c r="E199" s="99"/>
      <c r="F199" s="99"/>
      <c r="G199" s="99"/>
      <c r="H199" s="99"/>
      <c r="I199" s="99"/>
    </row>
    <row r="200" spans="1:9" x14ac:dyDescent="0.3">
      <c r="A200" s="99"/>
      <c r="B200" s="99"/>
      <c r="C200" s="99"/>
      <c r="D200" s="99"/>
      <c r="E200" s="99"/>
      <c r="F200" s="99"/>
      <c r="G200" s="99"/>
      <c r="H200" s="99"/>
      <c r="I200" s="99"/>
    </row>
    <row r="201" spans="1:9" x14ac:dyDescent="0.3">
      <c r="A201" s="105" t="s">
        <v>615</v>
      </c>
      <c r="B201" s="99"/>
      <c r="C201" s="99"/>
      <c r="D201" s="99"/>
      <c r="E201" s="99"/>
      <c r="F201" s="99"/>
      <c r="G201" s="99"/>
      <c r="H201" s="99"/>
      <c r="I201" s="99"/>
    </row>
    <row r="202" spans="1:9" x14ac:dyDescent="0.3">
      <c r="A202" s="99"/>
      <c r="B202" s="99"/>
      <c r="C202" s="99"/>
      <c r="D202" s="99"/>
      <c r="E202" s="99"/>
      <c r="F202" s="99"/>
      <c r="G202" s="99"/>
      <c r="H202" s="99"/>
      <c r="I202" s="99"/>
    </row>
    <row r="203" spans="1:9" ht="17.25" customHeight="1" x14ac:dyDescent="0.3">
      <c r="A203" s="108" t="s">
        <v>97</v>
      </c>
      <c r="B203" s="226" t="s">
        <v>714</v>
      </c>
      <c r="C203" s="226"/>
      <c r="D203" s="226"/>
      <c r="E203" s="226"/>
      <c r="F203" s="226"/>
      <c r="G203" s="226"/>
      <c r="H203" s="226"/>
      <c r="I203" s="226"/>
    </row>
    <row r="204" spans="1:9" x14ac:dyDescent="0.3">
      <c r="A204" s="99"/>
      <c r="B204" s="226"/>
      <c r="C204" s="226"/>
      <c r="D204" s="226"/>
      <c r="E204" s="226"/>
      <c r="F204" s="226"/>
      <c r="G204" s="226"/>
      <c r="H204" s="226"/>
      <c r="I204" s="226"/>
    </row>
    <row r="205" spans="1:9" x14ac:dyDescent="0.3">
      <c r="A205" s="99"/>
      <c r="B205" s="226"/>
      <c r="C205" s="226"/>
      <c r="D205" s="226"/>
      <c r="E205" s="226"/>
      <c r="F205" s="226"/>
      <c r="G205" s="226"/>
      <c r="H205" s="226"/>
      <c r="I205" s="226"/>
    </row>
    <row r="206" spans="1:9" x14ac:dyDescent="0.3">
      <c r="A206" s="99"/>
      <c r="B206" s="226"/>
      <c r="C206" s="226"/>
      <c r="D206" s="226"/>
      <c r="E206" s="226"/>
      <c r="F206" s="226"/>
      <c r="G206" s="226"/>
      <c r="H206" s="226"/>
      <c r="I206" s="226"/>
    </row>
    <row r="207" spans="1:9" x14ac:dyDescent="0.3">
      <c r="A207" s="99"/>
      <c r="B207" s="226"/>
      <c r="C207" s="226"/>
      <c r="D207" s="226"/>
      <c r="E207" s="226"/>
      <c r="F207" s="226"/>
      <c r="G207" s="226"/>
      <c r="H207" s="226"/>
      <c r="I207" s="226"/>
    </row>
    <row r="208" spans="1:9" x14ac:dyDescent="0.3">
      <c r="A208" s="99"/>
      <c r="B208" s="226"/>
      <c r="C208" s="226"/>
      <c r="D208" s="226"/>
      <c r="E208" s="226"/>
      <c r="F208" s="226"/>
      <c r="G208" s="226"/>
      <c r="H208" s="226"/>
      <c r="I208" s="226"/>
    </row>
    <row r="209" spans="1:9" x14ac:dyDescent="0.3">
      <c r="A209" s="99"/>
      <c r="B209" s="226"/>
      <c r="C209" s="226"/>
      <c r="D209" s="226"/>
      <c r="E209" s="226"/>
      <c r="F209" s="226"/>
      <c r="G209" s="226"/>
      <c r="H209" s="226"/>
      <c r="I209" s="226"/>
    </row>
    <row r="210" spans="1:9" x14ac:dyDescent="0.3">
      <c r="A210" s="99"/>
      <c r="B210" s="226"/>
      <c r="C210" s="226"/>
      <c r="D210" s="226"/>
      <c r="E210" s="226"/>
      <c r="F210" s="226"/>
      <c r="G210" s="226"/>
      <c r="H210" s="226"/>
      <c r="I210" s="226"/>
    </row>
    <row r="211" spans="1:9" ht="5.25" customHeight="1" x14ac:dyDescent="0.3">
      <c r="A211" s="99"/>
      <c r="B211" s="104"/>
      <c r="C211" s="104"/>
      <c r="D211" s="104"/>
      <c r="E211" s="104"/>
      <c r="F211" s="104"/>
      <c r="G211" s="104"/>
      <c r="H211" s="104"/>
      <c r="I211" s="104"/>
    </row>
    <row r="212" spans="1:9" x14ac:dyDescent="0.3">
      <c r="A212" s="99"/>
      <c r="B212" s="226" t="s">
        <v>616</v>
      </c>
      <c r="C212" s="226"/>
      <c r="D212" s="226"/>
      <c r="E212" s="226"/>
      <c r="F212" s="226"/>
      <c r="G212" s="226"/>
      <c r="H212" s="226"/>
      <c r="I212" s="226"/>
    </row>
    <row r="213" spans="1:9" x14ac:dyDescent="0.3">
      <c r="A213" s="99"/>
      <c r="B213" s="226"/>
      <c r="C213" s="226"/>
      <c r="D213" s="226"/>
      <c r="E213" s="226"/>
      <c r="F213" s="226"/>
      <c r="G213" s="226"/>
      <c r="H213" s="226"/>
      <c r="I213" s="226"/>
    </row>
    <row r="214" spans="1:9" x14ac:dyDescent="0.3">
      <c r="A214" s="99"/>
      <c r="B214" s="226"/>
      <c r="C214" s="226"/>
      <c r="D214" s="226"/>
      <c r="E214" s="226"/>
      <c r="F214" s="226"/>
      <c r="G214" s="226"/>
      <c r="H214" s="226"/>
      <c r="I214" s="226"/>
    </row>
    <row r="215" spans="1:9" x14ac:dyDescent="0.3">
      <c r="A215" s="99"/>
      <c r="B215" s="99"/>
      <c r="C215" s="99"/>
      <c r="D215" s="99"/>
      <c r="E215" s="99"/>
      <c r="F215" s="99"/>
      <c r="G215" s="99"/>
      <c r="H215" s="99"/>
      <c r="I215" s="99"/>
    </row>
    <row r="216" spans="1:9" x14ac:dyDescent="0.3">
      <c r="A216" s="108" t="s">
        <v>98</v>
      </c>
      <c r="B216" s="226" t="s">
        <v>715</v>
      </c>
      <c r="C216" s="226"/>
      <c r="D216" s="226"/>
      <c r="E216" s="226"/>
      <c r="F216" s="226"/>
      <c r="G216" s="226"/>
      <c r="H216" s="226"/>
      <c r="I216" s="226"/>
    </row>
    <row r="217" spans="1:9" x14ac:dyDescent="0.3">
      <c r="A217" s="99"/>
      <c r="B217" s="226"/>
      <c r="C217" s="226"/>
      <c r="D217" s="226"/>
      <c r="E217" s="226"/>
      <c r="F217" s="226"/>
      <c r="G217" s="226"/>
      <c r="H217" s="226"/>
      <c r="I217" s="226"/>
    </row>
    <row r="218" spans="1:9" x14ac:dyDescent="0.3">
      <c r="A218" s="99"/>
      <c r="B218" s="226"/>
      <c r="C218" s="226"/>
      <c r="D218" s="226"/>
      <c r="E218" s="226"/>
      <c r="F218" s="226"/>
      <c r="G218" s="226"/>
      <c r="H218" s="226"/>
      <c r="I218" s="226"/>
    </row>
    <row r="219" spans="1:9" x14ac:dyDescent="0.3">
      <c r="A219" s="99"/>
      <c r="B219" s="226"/>
      <c r="C219" s="226"/>
      <c r="D219" s="226"/>
      <c r="E219" s="226"/>
      <c r="F219" s="226"/>
      <c r="G219" s="226"/>
      <c r="H219" s="226"/>
      <c r="I219" s="226"/>
    </row>
    <row r="220" spans="1:9" x14ac:dyDescent="0.3">
      <c r="A220" s="99"/>
      <c r="B220" s="226"/>
      <c r="C220" s="226"/>
      <c r="D220" s="226"/>
      <c r="E220" s="226"/>
      <c r="F220" s="226"/>
      <c r="G220" s="226"/>
      <c r="H220" s="226"/>
      <c r="I220" s="226"/>
    </row>
    <row r="221" spans="1:9" ht="6.75" customHeight="1" x14ac:dyDescent="0.3">
      <c r="A221" s="99"/>
      <c r="B221" s="99"/>
      <c r="C221" s="99"/>
      <c r="D221" s="99"/>
      <c r="E221" s="99"/>
      <c r="F221" s="99"/>
      <c r="G221" s="99"/>
      <c r="H221" s="99"/>
      <c r="I221" s="99"/>
    </row>
    <row r="222" spans="1:9" x14ac:dyDescent="0.3">
      <c r="A222" s="99"/>
      <c r="B222" s="227" t="s">
        <v>716</v>
      </c>
      <c r="C222" s="227"/>
      <c r="D222" s="227"/>
      <c r="E222" s="227"/>
      <c r="F222" s="227"/>
      <c r="G222" s="227"/>
      <c r="H222" s="227"/>
      <c r="I222" s="227"/>
    </row>
    <row r="223" spans="1:9" x14ac:dyDescent="0.3">
      <c r="A223" s="99"/>
      <c r="B223" s="227"/>
      <c r="C223" s="227"/>
      <c r="D223" s="227"/>
      <c r="E223" s="227"/>
      <c r="F223" s="227"/>
      <c r="G223" s="227"/>
      <c r="H223" s="227"/>
      <c r="I223" s="227"/>
    </row>
    <row r="224" spans="1:9" x14ac:dyDescent="0.3">
      <c r="A224" s="99"/>
      <c r="B224" s="227"/>
      <c r="C224" s="227"/>
      <c r="D224" s="227"/>
      <c r="E224" s="227"/>
      <c r="F224" s="227"/>
      <c r="G224" s="227"/>
      <c r="H224" s="227"/>
      <c r="I224" s="227"/>
    </row>
    <row r="225" spans="1:9" ht="10.5" customHeight="1" x14ac:dyDescent="0.3">
      <c r="A225" s="99"/>
      <c r="B225" s="99"/>
      <c r="C225" s="99"/>
      <c r="D225" s="99"/>
      <c r="E225" s="99"/>
      <c r="F225" s="99"/>
      <c r="G225" s="99"/>
      <c r="H225" s="99"/>
      <c r="I225" s="99"/>
    </row>
    <row r="226" spans="1:9" x14ac:dyDescent="0.3">
      <c r="A226" s="226" t="s">
        <v>617</v>
      </c>
      <c r="B226" s="226"/>
      <c r="C226" s="226"/>
      <c r="D226" s="226"/>
      <c r="E226" s="226"/>
      <c r="F226" s="226"/>
      <c r="G226" s="226"/>
      <c r="H226" s="226"/>
      <c r="I226" s="226"/>
    </row>
    <row r="227" spans="1:9" x14ac:dyDescent="0.3">
      <c r="A227" s="226"/>
      <c r="B227" s="226"/>
      <c r="C227" s="226"/>
      <c r="D227" s="226"/>
      <c r="E227" s="226"/>
      <c r="F227" s="226"/>
      <c r="G227" s="226"/>
      <c r="H227" s="226"/>
      <c r="I227" s="226"/>
    </row>
    <row r="228" spans="1:9" x14ac:dyDescent="0.3">
      <c r="A228" s="99"/>
      <c r="B228" s="99"/>
      <c r="C228" s="99"/>
      <c r="D228" s="99"/>
      <c r="E228" s="99"/>
      <c r="F228" s="99"/>
      <c r="G228" s="99"/>
      <c r="H228" s="99"/>
      <c r="I228" s="99"/>
    </row>
    <row r="229" spans="1:9" x14ac:dyDescent="0.3">
      <c r="A229" s="106" t="s">
        <v>618</v>
      </c>
      <c r="B229" s="99"/>
      <c r="C229" s="99"/>
      <c r="D229" s="99"/>
      <c r="E229" s="99"/>
      <c r="F229" s="99"/>
      <c r="G229" s="99"/>
      <c r="H229" s="99"/>
      <c r="I229" s="99"/>
    </row>
    <row r="230" spans="1:9" ht="9.75" customHeight="1" x14ac:dyDescent="0.3">
      <c r="A230" s="99"/>
      <c r="B230" s="99"/>
      <c r="C230" s="99"/>
      <c r="D230" s="99"/>
      <c r="E230" s="99"/>
      <c r="F230" s="99"/>
      <c r="G230" s="99"/>
      <c r="H230" s="99"/>
      <c r="I230" s="99"/>
    </row>
    <row r="231" spans="1:9" ht="15" customHeight="1" x14ac:dyDescent="0.3">
      <c r="A231" s="226" t="s">
        <v>717</v>
      </c>
      <c r="B231" s="226"/>
      <c r="C231" s="226"/>
      <c r="D231" s="226"/>
      <c r="E231" s="226"/>
      <c r="F231" s="226"/>
      <c r="G231" s="226"/>
      <c r="H231" s="226"/>
      <c r="I231" s="226"/>
    </row>
    <row r="232" spans="1:9" x14ac:dyDescent="0.3">
      <c r="A232" s="226"/>
      <c r="B232" s="226"/>
      <c r="C232" s="226"/>
      <c r="D232" s="226"/>
      <c r="E232" s="226"/>
      <c r="F232" s="226"/>
      <c r="G232" s="226"/>
      <c r="H232" s="226"/>
      <c r="I232" s="226"/>
    </row>
    <row r="233" spans="1:9" x14ac:dyDescent="0.3">
      <c r="A233" s="226"/>
      <c r="B233" s="226"/>
      <c r="C233" s="226"/>
      <c r="D233" s="226"/>
      <c r="E233" s="226"/>
      <c r="F233" s="226"/>
      <c r="G233" s="226"/>
      <c r="H233" s="226"/>
      <c r="I233" s="226"/>
    </row>
    <row r="234" spans="1:9" x14ac:dyDescent="0.3">
      <c r="A234" s="226"/>
      <c r="B234" s="226"/>
      <c r="C234" s="226"/>
      <c r="D234" s="226"/>
      <c r="E234" s="226"/>
      <c r="F234" s="226"/>
      <c r="G234" s="226"/>
      <c r="H234" s="226"/>
      <c r="I234" s="226"/>
    </row>
    <row r="235" spans="1:9" x14ac:dyDescent="0.3">
      <c r="A235" s="226"/>
      <c r="B235" s="226"/>
      <c r="C235" s="226"/>
      <c r="D235" s="226"/>
      <c r="E235" s="226"/>
      <c r="F235" s="226"/>
      <c r="G235" s="226"/>
      <c r="H235" s="226"/>
      <c r="I235" s="226"/>
    </row>
    <row r="236" spans="1:9" x14ac:dyDescent="0.3">
      <c r="A236" s="226"/>
      <c r="B236" s="226"/>
      <c r="C236" s="226"/>
      <c r="D236" s="226"/>
      <c r="E236" s="226"/>
      <c r="F236" s="226"/>
      <c r="G236" s="226"/>
      <c r="H236" s="226"/>
      <c r="I236" s="226"/>
    </row>
  </sheetData>
  <sheetProtection algorithmName="SHA-512" hashValue="FyhGghidKOFAb/p9XqvO8FBe7sYVsRw9xBjNpPQGJ3cv1gs80V9ZgMJykRV6Xcn5PSgGCGYt0dq/5Zzv6V5nKg==" saltValue="ni3VgM523OCmjhoX1yfXSA==" spinCount="100000" sheet="1" objects="1" scenarios="1"/>
  <mergeCells count="39">
    <mergeCell ref="A87:I90"/>
    <mergeCell ref="A43:I46"/>
    <mergeCell ref="A226:I227"/>
    <mergeCell ref="A150:I151"/>
    <mergeCell ref="A172:I174"/>
    <mergeCell ref="A194:I197"/>
    <mergeCell ref="B212:I214"/>
    <mergeCell ref="B216:I220"/>
    <mergeCell ref="B203:I210"/>
    <mergeCell ref="A81:I85"/>
    <mergeCell ref="A231:I236"/>
    <mergeCell ref="A144:I145"/>
    <mergeCell ref="A92:I95"/>
    <mergeCell ref="A97:I99"/>
    <mergeCell ref="A101:I104"/>
    <mergeCell ref="A113:I114"/>
    <mergeCell ref="A116:I117"/>
    <mergeCell ref="A119:I121"/>
    <mergeCell ref="A125:I129"/>
    <mergeCell ref="A131:I133"/>
    <mergeCell ref="A135:I138"/>
    <mergeCell ref="A140:I142"/>
    <mergeCell ref="A108:I111"/>
    <mergeCell ref="B222:I224"/>
    <mergeCell ref="A1:I1"/>
    <mergeCell ref="A2:I2"/>
    <mergeCell ref="A3:I3"/>
    <mergeCell ref="A7:I9"/>
    <mergeCell ref="A13:I15"/>
    <mergeCell ref="B17:I20"/>
    <mergeCell ref="A48:I50"/>
    <mergeCell ref="A52:I55"/>
    <mergeCell ref="A72:I73"/>
    <mergeCell ref="A75:I77"/>
    <mergeCell ref="A67:I70"/>
    <mergeCell ref="B22:I25"/>
    <mergeCell ref="B27:I29"/>
    <mergeCell ref="A31:I35"/>
    <mergeCell ref="A37:I39"/>
  </mergeCells>
  <hyperlinks>
    <hyperlink ref="A60" r:id="rId1" xr:uid="{01AB69CE-76FA-4DAA-B88A-7A608B3ACC05}"/>
    <hyperlink ref="A63" r:id="rId2" xr:uid="{42CA763E-9438-4FA1-BE4C-D633B5442F84}"/>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1"/>
  <dimension ref="A1:R1345"/>
  <sheetViews>
    <sheetView showGridLines="0" zoomScaleNormal="100" workbookViewId="0">
      <pane ySplit="4" topLeftCell="A5" activePane="bottomLeft" state="frozen"/>
      <selection activeCell="B2" sqref="B2:L2"/>
      <selection pane="bottomLeft" sqref="A1:O1"/>
    </sheetView>
  </sheetViews>
  <sheetFormatPr defaultColWidth="9.109375" defaultRowHeight="14.4" x14ac:dyDescent="0.3"/>
  <cols>
    <col min="1" max="1" width="10.109375" style="25" customWidth="1"/>
    <col min="2" max="2" width="8.44140625" style="25" customWidth="1"/>
    <col min="3" max="3" width="10.44140625" style="25" customWidth="1"/>
    <col min="4" max="4" width="9" style="25" hidden="1" customWidth="1"/>
    <col min="5" max="5" width="9" style="25" customWidth="1"/>
    <col min="6" max="9" width="8.33203125" style="25" customWidth="1"/>
    <col min="10" max="10" width="9.6640625" style="25" customWidth="1"/>
    <col min="11" max="11" width="7.5546875" style="25" customWidth="1"/>
    <col min="12" max="12" width="10.6640625" style="25" customWidth="1"/>
    <col min="13" max="13" width="9.109375" style="25" customWidth="1"/>
    <col min="14" max="14" width="9.33203125" style="25" customWidth="1"/>
    <col min="15" max="15" width="2.88671875" style="25" customWidth="1"/>
    <col min="16" max="16" width="7.33203125" style="25" customWidth="1"/>
    <col min="17" max="17" width="2.109375" style="25" customWidth="1"/>
    <col min="18" max="18" width="9.109375" style="25" customWidth="1"/>
    <col min="19" max="16384" width="9.109375" style="25"/>
  </cols>
  <sheetData>
    <row r="1" spans="1:18" ht="15.6" x14ac:dyDescent="0.3">
      <c r="A1" s="225" t="s">
        <v>549</v>
      </c>
      <c r="B1" s="225"/>
      <c r="C1" s="225"/>
      <c r="D1" s="225"/>
      <c r="E1" s="225"/>
      <c r="F1" s="225"/>
      <c r="G1" s="225"/>
      <c r="H1" s="225"/>
      <c r="I1" s="225"/>
      <c r="J1" s="225"/>
      <c r="K1" s="225"/>
      <c r="L1" s="225"/>
      <c r="M1" s="225"/>
      <c r="N1" s="225"/>
      <c r="O1" s="225"/>
    </row>
    <row r="2" spans="1:18" ht="15.6" x14ac:dyDescent="0.3">
      <c r="A2" s="225" t="s">
        <v>950</v>
      </c>
      <c r="B2" s="225"/>
      <c r="C2" s="225"/>
      <c r="D2" s="225"/>
      <c r="E2" s="225"/>
      <c r="F2" s="225"/>
      <c r="G2" s="225"/>
      <c r="H2" s="225"/>
      <c r="I2" s="225"/>
      <c r="J2" s="225"/>
      <c r="K2" s="225"/>
      <c r="L2" s="225"/>
      <c r="M2" s="225"/>
      <c r="N2" s="225"/>
      <c r="O2" s="225"/>
    </row>
    <row r="3" spans="1:18" ht="15.6" x14ac:dyDescent="0.3">
      <c r="A3" s="225" t="s">
        <v>108</v>
      </c>
      <c r="B3" s="225"/>
      <c r="C3" s="225"/>
      <c r="D3" s="225"/>
      <c r="E3" s="225"/>
      <c r="F3" s="225"/>
      <c r="G3" s="225"/>
      <c r="H3" s="225"/>
      <c r="I3" s="225"/>
      <c r="J3" s="225"/>
      <c r="K3" s="225"/>
      <c r="L3" s="225"/>
      <c r="M3" s="225"/>
      <c r="N3" s="225"/>
      <c r="O3" s="225"/>
    </row>
    <row r="4" spans="1:18" x14ac:dyDescent="0.3">
      <c r="A4" s="26"/>
      <c r="B4" s="26"/>
      <c r="C4" s="26"/>
      <c r="D4" s="26"/>
      <c r="E4" s="26"/>
      <c r="F4" s="26"/>
      <c r="G4" s="27"/>
      <c r="H4" s="27"/>
      <c r="I4" s="27"/>
      <c r="J4" s="26"/>
      <c r="K4" s="26"/>
      <c r="L4" s="244" t="s">
        <v>975</v>
      </c>
      <c r="M4" s="245"/>
      <c r="N4" s="245"/>
      <c r="O4" s="246"/>
      <c r="P4" s="28"/>
    </row>
    <row r="5" spans="1:18" x14ac:dyDescent="0.3">
      <c r="A5" s="131" t="s">
        <v>147</v>
      </c>
      <c r="B5" s="132"/>
      <c r="C5" s="132"/>
      <c r="D5" s="132"/>
      <c r="E5" s="132"/>
      <c r="F5" s="132"/>
      <c r="G5" s="133"/>
      <c r="H5" s="132"/>
      <c r="I5" s="132"/>
      <c r="J5" s="134"/>
      <c r="K5" s="132"/>
      <c r="L5" s="132"/>
      <c r="M5" s="132"/>
      <c r="N5" s="132"/>
      <c r="O5" s="132"/>
      <c r="P5" s="135"/>
      <c r="Q5" s="135"/>
      <c r="R5" s="135"/>
    </row>
    <row r="6" spans="1:18" x14ac:dyDescent="0.3">
      <c r="A6" s="136" t="s">
        <v>45</v>
      </c>
      <c r="B6" s="137"/>
      <c r="C6" s="132"/>
      <c r="D6" s="132"/>
      <c r="E6" s="241" t="s">
        <v>645</v>
      </c>
      <c r="F6" s="241"/>
      <c r="G6" s="241"/>
      <c r="H6" s="241"/>
      <c r="I6" s="241"/>
      <c r="J6" s="241"/>
      <c r="K6" s="138" t="s">
        <v>149</v>
      </c>
      <c r="L6" s="132"/>
      <c r="M6" s="132"/>
      <c r="N6" s="132"/>
      <c r="O6" s="132"/>
      <c r="P6" s="135"/>
      <c r="Q6" s="135"/>
      <c r="R6" s="135"/>
    </row>
    <row r="7" spans="1:18" x14ac:dyDescent="0.3">
      <c r="A7" s="137"/>
      <c r="B7" s="137"/>
      <c r="C7" s="132"/>
      <c r="D7" s="132"/>
      <c r="E7" s="132"/>
      <c r="F7" s="139"/>
      <c r="G7" s="139"/>
      <c r="H7" s="139"/>
      <c r="I7" s="139"/>
      <c r="J7" s="139"/>
      <c r="K7" s="132"/>
      <c r="L7" s="132"/>
      <c r="M7" s="132"/>
      <c r="N7" s="132"/>
      <c r="O7" s="132"/>
      <c r="P7" s="135"/>
      <c r="Q7" s="135"/>
      <c r="R7" s="135"/>
    </row>
    <row r="8" spans="1:18" x14ac:dyDescent="0.3">
      <c r="A8" s="137" t="s">
        <v>46</v>
      </c>
      <c r="B8" s="137"/>
      <c r="C8" s="132"/>
      <c r="D8" s="132"/>
      <c r="E8" s="132"/>
      <c r="F8" s="132"/>
      <c r="G8" s="132"/>
      <c r="H8" s="132"/>
      <c r="I8" s="132"/>
      <c r="J8" s="132"/>
      <c r="K8" s="132"/>
      <c r="L8" s="132"/>
      <c r="M8" s="132"/>
      <c r="N8" s="132"/>
      <c r="O8" s="132"/>
      <c r="P8" s="135"/>
      <c r="Q8" s="135"/>
      <c r="R8" s="135"/>
    </row>
    <row r="9" spans="1:18" x14ac:dyDescent="0.3">
      <c r="A9" s="137"/>
      <c r="B9" s="137"/>
      <c r="C9" s="132"/>
      <c r="D9" s="132"/>
      <c r="E9" s="132"/>
      <c r="F9" s="132"/>
      <c r="G9" s="132"/>
      <c r="H9" s="132"/>
      <c r="I9" s="132"/>
      <c r="J9" s="132"/>
      <c r="K9" s="132"/>
      <c r="L9" s="132"/>
      <c r="M9" s="132"/>
      <c r="N9" s="132"/>
      <c r="O9" s="132"/>
      <c r="P9" s="135"/>
      <c r="Q9" s="135"/>
      <c r="R9" s="135"/>
    </row>
    <row r="10" spans="1:18" x14ac:dyDescent="0.3">
      <c r="A10" s="137"/>
      <c r="B10" s="239" t="s">
        <v>226</v>
      </c>
      <c r="C10" s="240"/>
      <c r="D10" s="240"/>
      <c r="E10" s="242" t="str">
        <f>INDEX(comptable,MATCH(E6,ConcNum,0),2)</f>
        <v>01</v>
      </c>
      <c r="F10" s="242"/>
      <c r="G10" s="242"/>
      <c r="H10" s="242"/>
      <c r="I10" s="243"/>
      <c r="J10" s="140"/>
      <c r="K10" s="138"/>
      <c r="L10" s="132"/>
      <c r="M10" s="138"/>
      <c r="N10" s="138"/>
      <c r="O10" s="138"/>
      <c r="P10" s="135"/>
      <c r="Q10" s="135"/>
      <c r="R10" s="135"/>
    </row>
    <row r="11" spans="1:18" x14ac:dyDescent="0.3">
      <c r="A11" s="137"/>
      <c r="B11" s="239" t="s">
        <v>243</v>
      </c>
      <c r="C11" s="240"/>
      <c r="D11" s="240"/>
      <c r="E11" s="242" t="str">
        <f>IF(ISNA(MATCH(TEXT(AgyIdx,"00"),compnumtxt,0)),"INVALID COMPANY NUMBER",INDEX(comptable,MATCH(TEXT(AgyIdx,"00"),compnumtxt,0),3))</f>
        <v>North Carolina General Assembly</v>
      </c>
      <c r="F11" s="242"/>
      <c r="G11" s="242"/>
      <c r="H11" s="242"/>
      <c r="I11" s="243"/>
      <c r="J11" s="140"/>
      <c r="K11" s="252" t="str">
        <f>IF(K10="","",E10&amp;"p.xlsx")</f>
        <v/>
      </c>
      <c r="L11" s="252"/>
      <c r="M11" s="252"/>
      <c r="N11" s="252"/>
      <c r="O11" s="132"/>
      <c r="P11" s="135"/>
      <c r="Q11" s="135"/>
      <c r="R11" s="135"/>
    </row>
    <row r="12" spans="1:18" x14ac:dyDescent="0.3">
      <c r="A12" s="137"/>
      <c r="B12" s="239" t="s">
        <v>62</v>
      </c>
      <c r="C12" s="240"/>
      <c r="D12" s="240"/>
      <c r="E12" s="254"/>
      <c r="F12" s="254"/>
      <c r="G12" s="254"/>
      <c r="H12" s="254"/>
      <c r="I12" s="255"/>
      <c r="J12" s="141"/>
      <c r="K12" s="142" t="str">
        <f>IF(ISBLANK(E12),"Enter preparer name!","")</f>
        <v>Enter preparer name!</v>
      </c>
      <c r="L12" s="143"/>
      <c r="M12" s="143"/>
      <c r="N12" s="143"/>
      <c r="O12" s="143"/>
      <c r="P12" s="135"/>
      <c r="Q12" s="135"/>
      <c r="R12" s="135"/>
    </row>
    <row r="13" spans="1:18" x14ac:dyDescent="0.3">
      <c r="A13" s="137"/>
      <c r="B13" s="144" t="s">
        <v>67</v>
      </c>
      <c r="C13" s="145"/>
      <c r="D13" s="145"/>
      <c r="E13" s="253"/>
      <c r="F13" s="254"/>
      <c r="G13" s="254"/>
      <c r="H13" s="254"/>
      <c r="I13" s="255"/>
      <c r="J13" s="141"/>
      <c r="K13" s="142" t="str">
        <f>IF(ISBLANK(E13),"Enter email address!","")</f>
        <v>Enter email address!</v>
      </c>
      <c r="L13" s="143"/>
      <c r="M13" s="143"/>
      <c r="N13" s="143"/>
      <c r="O13" s="143"/>
      <c r="P13" s="135"/>
      <c r="Q13" s="135"/>
      <c r="R13" s="135"/>
    </row>
    <row r="14" spans="1:18" x14ac:dyDescent="0.3">
      <c r="A14" s="137"/>
      <c r="B14" s="239" t="s">
        <v>63</v>
      </c>
      <c r="C14" s="240"/>
      <c r="D14" s="240"/>
      <c r="E14" s="254"/>
      <c r="F14" s="254"/>
      <c r="G14" s="254"/>
      <c r="H14" s="254"/>
      <c r="I14" s="255"/>
      <c r="J14" s="146"/>
      <c r="K14" s="142" t="str">
        <f>IF(ISBLANK(E14),"Enter preparer phone number, including area code and extension!","")</f>
        <v>Enter preparer phone number, including area code and extension!</v>
      </c>
      <c r="L14" s="147"/>
      <c r="M14" s="143"/>
      <c r="N14" s="143"/>
      <c r="O14" s="143"/>
      <c r="P14" s="135"/>
      <c r="Q14" s="135"/>
      <c r="R14" s="135"/>
    </row>
    <row r="15" spans="1:18" x14ac:dyDescent="0.3">
      <c r="A15" s="137"/>
      <c r="B15" s="137"/>
      <c r="C15" s="132"/>
      <c r="D15" s="132"/>
      <c r="E15" s="148"/>
      <c r="F15" s="132"/>
      <c r="G15" s="132"/>
      <c r="H15" s="132"/>
      <c r="I15" s="132"/>
      <c r="J15" s="143"/>
      <c r="K15" s="143"/>
      <c r="L15" s="143"/>
      <c r="M15" s="143"/>
      <c r="N15" s="143"/>
      <c r="O15" s="143"/>
      <c r="P15" s="135"/>
      <c r="Q15" s="135"/>
      <c r="R15" s="135"/>
    </row>
    <row r="16" spans="1:18" ht="42" x14ac:dyDescent="0.3">
      <c r="A16" s="149" t="s">
        <v>64</v>
      </c>
      <c r="B16" s="150" t="s">
        <v>348</v>
      </c>
      <c r="C16" s="150" t="s">
        <v>347</v>
      </c>
      <c r="D16" s="151"/>
      <c r="E16" s="251" t="s">
        <v>66</v>
      </c>
      <c r="F16" s="251"/>
      <c r="G16" s="251"/>
      <c r="H16" s="251"/>
      <c r="I16" s="251"/>
      <c r="J16" s="251"/>
      <c r="K16" s="251"/>
      <c r="L16" s="251"/>
      <c r="M16" s="251"/>
      <c r="N16" s="251"/>
      <c r="O16" s="251"/>
      <c r="P16" s="152" t="s">
        <v>99</v>
      </c>
    </row>
    <row r="17" spans="1:16" s="30" customFormat="1" x14ac:dyDescent="0.3">
      <c r="A17" s="85">
        <v>550</v>
      </c>
      <c r="B17" s="153"/>
      <c r="C17" s="154" t="s">
        <v>65</v>
      </c>
      <c r="D17" s="155" t="str">
        <f t="shared" ref="D17:D18" si="0">IF(B17="NA","",IF(Q17&lt;&gt;0,"E",""))</f>
        <v/>
      </c>
      <c r="E17" s="256" t="s">
        <v>629</v>
      </c>
      <c r="F17" s="257"/>
      <c r="G17" s="257"/>
      <c r="H17" s="257"/>
      <c r="I17" s="257"/>
      <c r="J17" s="257"/>
      <c r="K17" s="257"/>
      <c r="L17" s="257"/>
      <c r="M17" s="257"/>
      <c r="N17" s="257"/>
      <c r="O17" s="258"/>
      <c r="P17" s="156"/>
    </row>
    <row r="18" spans="1:16" s="30" customFormat="1" x14ac:dyDescent="0.3">
      <c r="A18" s="85">
        <v>555</v>
      </c>
      <c r="B18" s="153"/>
      <c r="C18" s="154" t="s">
        <v>65</v>
      </c>
      <c r="D18" s="155" t="str">
        <f t="shared" si="0"/>
        <v/>
      </c>
      <c r="E18" s="256" t="s">
        <v>630</v>
      </c>
      <c r="F18" s="257"/>
      <c r="G18" s="257"/>
      <c r="H18" s="257"/>
      <c r="I18" s="257"/>
      <c r="J18" s="257"/>
      <c r="K18" s="257"/>
      <c r="L18" s="257"/>
      <c r="M18" s="257"/>
      <c r="N18" s="257"/>
      <c r="O18" s="258"/>
      <c r="P18" s="156"/>
    </row>
    <row r="19" spans="1:16" s="30" customFormat="1" x14ac:dyDescent="0.3">
      <c r="A19" s="85">
        <v>560</v>
      </c>
      <c r="B19" s="153"/>
      <c r="C19" s="154" t="s">
        <v>65</v>
      </c>
      <c r="D19" s="155" t="str">
        <f t="shared" ref="D19" si="1">IF(B19="NA","",IF(Q19&lt;&gt;0,"E",""))</f>
        <v/>
      </c>
      <c r="E19" s="256" t="s">
        <v>658</v>
      </c>
      <c r="F19" s="257"/>
      <c r="G19" s="257"/>
      <c r="H19" s="257"/>
      <c r="I19" s="257"/>
      <c r="J19" s="257"/>
      <c r="K19" s="257"/>
      <c r="L19" s="257"/>
      <c r="M19" s="257"/>
      <c r="N19" s="257"/>
      <c r="O19" s="258"/>
      <c r="P19" s="156"/>
    </row>
    <row r="20" spans="1:16" s="30" customFormat="1" x14ac:dyDescent="0.3">
      <c r="A20" s="87"/>
      <c r="B20" s="88"/>
      <c r="C20" s="92"/>
      <c r="D20" s="89"/>
      <c r="E20" s="90"/>
      <c r="F20" s="90"/>
      <c r="G20" s="90"/>
      <c r="H20" s="90"/>
      <c r="I20" s="90"/>
      <c r="J20" s="90"/>
      <c r="K20" s="90"/>
      <c r="L20" s="90"/>
      <c r="M20" s="90"/>
      <c r="N20" s="90"/>
      <c r="O20" s="90"/>
      <c r="P20" s="91"/>
    </row>
    <row r="21" spans="1:16" x14ac:dyDescent="0.3">
      <c r="A21" s="41" t="s">
        <v>293</v>
      </c>
      <c r="B21" s="26"/>
      <c r="C21" s="26"/>
      <c r="D21" s="26"/>
      <c r="E21" s="26"/>
      <c r="F21" s="31"/>
      <c r="G21" s="31"/>
      <c r="H21" s="26"/>
      <c r="I21" s="250" t="str">
        <f>CONCATENATE(E10," ",E11)</f>
        <v>01 North Carolina General Assembly</v>
      </c>
      <c r="J21" s="250"/>
      <c r="K21" s="250"/>
      <c r="L21" s="250"/>
      <c r="M21" s="250"/>
      <c r="N21" s="250"/>
      <c r="O21" s="250"/>
    </row>
    <row r="22" spans="1:16" s="30" customFormat="1" x14ac:dyDescent="0.3">
      <c r="A22" s="249"/>
      <c r="B22" s="248"/>
      <c r="C22" s="248"/>
      <c r="D22" s="248"/>
      <c r="E22" s="248"/>
      <c r="F22" s="248"/>
      <c r="G22" s="248"/>
      <c r="H22" s="248"/>
      <c r="I22" s="248"/>
      <c r="J22" s="248"/>
      <c r="K22" s="248"/>
      <c r="L22" s="248"/>
      <c r="M22" s="248"/>
      <c r="N22" s="248"/>
      <c r="O22" s="248"/>
      <c r="P22" s="248"/>
    </row>
    <row r="23" spans="1:16" x14ac:dyDescent="0.3">
      <c r="A23" s="247"/>
      <c r="B23" s="248"/>
      <c r="C23" s="248"/>
      <c r="D23" s="248"/>
      <c r="E23" s="248"/>
      <c r="F23" s="248"/>
      <c r="G23" s="248"/>
      <c r="H23" s="248"/>
      <c r="I23" s="248"/>
      <c r="J23" s="248"/>
      <c r="K23" s="248"/>
      <c r="L23" s="248"/>
      <c r="M23" s="248"/>
      <c r="N23" s="248"/>
      <c r="O23" s="248"/>
      <c r="P23" s="248"/>
    </row>
    <row r="27" spans="1:16" x14ac:dyDescent="0.3">
      <c r="F27" s="26"/>
      <c r="G27" s="26"/>
    </row>
    <row r="28" spans="1:16" x14ac:dyDescent="0.3">
      <c r="F28" s="26"/>
      <c r="G28" s="26"/>
    </row>
    <row r="29" spans="1:16" x14ac:dyDescent="0.3">
      <c r="F29" s="26"/>
      <c r="G29" s="26"/>
    </row>
    <row r="30" spans="1:16" x14ac:dyDescent="0.3">
      <c r="F30" s="26"/>
      <c r="G30" s="26"/>
    </row>
    <row r="31" spans="1:16" x14ac:dyDescent="0.3">
      <c r="F31" s="26"/>
      <c r="G31" s="26"/>
    </row>
    <row r="32" spans="1:16" x14ac:dyDescent="0.3">
      <c r="F32" s="26"/>
      <c r="G32" s="26"/>
    </row>
    <row r="1189" spans="1:4" s="26" customFormat="1" x14ac:dyDescent="0.3">
      <c r="A1189" s="32"/>
    </row>
    <row r="1190" spans="1:4" s="26" customFormat="1" x14ac:dyDescent="0.3">
      <c r="A1190" s="32"/>
      <c r="B1190" s="32"/>
      <c r="C1190" s="32"/>
      <c r="D1190" s="32"/>
    </row>
    <row r="1191" spans="1:4" s="26" customFormat="1" x14ac:dyDescent="0.3">
      <c r="A1191" s="32"/>
      <c r="B1191" s="32"/>
      <c r="C1191" s="32"/>
      <c r="D1191" s="32"/>
    </row>
    <row r="1192" spans="1:4" s="26" customFormat="1" x14ac:dyDescent="0.3">
      <c r="A1192" s="32"/>
      <c r="B1192" s="32"/>
      <c r="C1192" s="32"/>
      <c r="D1192" s="32"/>
    </row>
    <row r="1193" spans="1:4" s="26" customFormat="1" x14ac:dyDescent="0.3">
      <c r="A1193" s="32"/>
      <c r="B1193" s="32"/>
      <c r="C1193" s="32"/>
      <c r="D1193" s="32"/>
    </row>
    <row r="1194" spans="1:4" s="26" customFormat="1" x14ac:dyDescent="0.3">
      <c r="A1194" s="32"/>
      <c r="B1194" s="32"/>
      <c r="C1194" s="32"/>
      <c r="D1194" s="32"/>
    </row>
    <row r="1195" spans="1:4" s="26" customFormat="1" x14ac:dyDescent="0.3">
      <c r="A1195" s="32"/>
      <c r="B1195" s="32"/>
      <c r="C1195" s="32"/>
      <c r="D1195" s="32"/>
    </row>
    <row r="1196" spans="1:4" s="26" customFormat="1" x14ac:dyDescent="0.3">
      <c r="A1196" s="32"/>
      <c r="B1196" s="32"/>
      <c r="C1196" s="32"/>
      <c r="D1196" s="32"/>
    </row>
    <row r="1197" spans="1:4" s="26" customFormat="1" x14ac:dyDescent="0.3">
      <c r="A1197" s="32"/>
      <c r="B1197" s="32"/>
      <c r="C1197" s="32"/>
      <c r="D1197" s="32"/>
    </row>
    <row r="1198" spans="1:4" s="26" customFormat="1" x14ac:dyDescent="0.3">
      <c r="A1198" s="32"/>
      <c r="B1198" s="32"/>
      <c r="C1198" s="32"/>
      <c r="D1198" s="32"/>
    </row>
    <row r="1199" spans="1:4" s="26" customFormat="1" x14ac:dyDescent="0.3">
      <c r="A1199" s="32"/>
      <c r="B1199" s="32"/>
      <c r="C1199" s="32"/>
      <c r="D1199" s="32"/>
    </row>
    <row r="1200" spans="1:4" s="26" customFormat="1" x14ac:dyDescent="0.3">
      <c r="A1200" s="32"/>
      <c r="B1200" s="32"/>
      <c r="C1200" s="32"/>
      <c r="D1200" s="32"/>
    </row>
    <row r="1201" spans="1:4" s="26" customFormat="1" x14ac:dyDescent="0.3">
      <c r="A1201" s="32"/>
      <c r="B1201" s="32"/>
      <c r="C1201" s="32"/>
      <c r="D1201" s="32"/>
    </row>
    <row r="1202" spans="1:4" s="26" customFormat="1" x14ac:dyDescent="0.3">
      <c r="A1202" s="32"/>
      <c r="B1202" s="32"/>
      <c r="C1202" s="32"/>
      <c r="D1202" s="32"/>
    </row>
    <row r="1203" spans="1:4" s="26" customFormat="1" x14ac:dyDescent="0.3">
      <c r="A1203" s="32"/>
      <c r="B1203" s="32"/>
      <c r="C1203" s="32"/>
      <c r="D1203" s="32"/>
    </row>
    <row r="1204" spans="1:4" s="26" customFormat="1" x14ac:dyDescent="0.3">
      <c r="A1204" s="32"/>
      <c r="B1204" s="32"/>
      <c r="C1204" s="32"/>
      <c r="D1204" s="32"/>
    </row>
    <row r="1205" spans="1:4" s="26" customFormat="1" x14ac:dyDescent="0.3">
      <c r="A1205" s="32"/>
      <c r="B1205" s="32"/>
      <c r="C1205" s="32"/>
      <c r="D1205" s="32"/>
    </row>
    <row r="1206" spans="1:4" s="26" customFormat="1" x14ac:dyDescent="0.3">
      <c r="A1206" s="32"/>
      <c r="B1206" s="32"/>
      <c r="C1206" s="32"/>
      <c r="D1206" s="32"/>
    </row>
    <row r="1207" spans="1:4" s="26" customFormat="1" x14ac:dyDescent="0.3">
      <c r="A1207" s="32"/>
      <c r="B1207" s="32"/>
      <c r="C1207" s="32"/>
      <c r="D1207" s="32"/>
    </row>
    <row r="1208" spans="1:4" s="26" customFormat="1" x14ac:dyDescent="0.3">
      <c r="A1208" s="32"/>
      <c r="B1208" s="32"/>
      <c r="C1208" s="32"/>
      <c r="D1208" s="32"/>
    </row>
    <row r="1209" spans="1:4" s="26" customFormat="1" x14ac:dyDescent="0.3">
      <c r="A1209" s="32"/>
      <c r="B1209" s="32"/>
      <c r="C1209" s="32"/>
      <c r="D1209" s="32"/>
    </row>
    <row r="1210" spans="1:4" s="26" customFormat="1" x14ac:dyDescent="0.3">
      <c r="A1210" s="32"/>
      <c r="B1210" s="32"/>
      <c r="C1210" s="32"/>
      <c r="D1210" s="32"/>
    </row>
    <row r="1211" spans="1:4" s="26" customFormat="1" x14ac:dyDescent="0.3">
      <c r="A1211" s="32"/>
      <c r="B1211" s="32"/>
      <c r="C1211" s="32"/>
      <c r="D1211" s="32"/>
    </row>
    <row r="1212" spans="1:4" s="26" customFormat="1" x14ac:dyDescent="0.3">
      <c r="A1212" s="32"/>
      <c r="B1212" s="32"/>
      <c r="C1212" s="32"/>
      <c r="D1212" s="32"/>
    </row>
    <row r="1213" spans="1:4" s="26" customFormat="1" x14ac:dyDescent="0.3">
      <c r="A1213" s="32"/>
      <c r="B1213" s="32"/>
      <c r="C1213" s="32"/>
      <c r="D1213" s="32"/>
    </row>
    <row r="1214" spans="1:4" s="26" customFormat="1" x14ac:dyDescent="0.3">
      <c r="A1214" s="32"/>
      <c r="B1214" s="32"/>
      <c r="C1214" s="32"/>
      <c r="D1214" s="32"/>
    </row>
    <row r="1215" spans="1:4" s="26" customFormat="1" x14ac:dyDescent="0.3">
      <c r="A1215" s="32"/>
      <c r="B1215" s="32"/>
      <c r="C1215" s="32"/>
      <c r="D1215" s="32"/>
    </row>
    <row r="1216" spans="1:4" s="26" customFormat="1" x14ac:dyDescent="0.3">
      <c r="A1216" s="32"/>
      <c r="B1216" s="32"/>
      <c r="C1216" s="32"/>
      <c r="D1216" s="32"/>
    </row>
    <row r="1217" spans="1:4" s="26" customFormat="1" x14ac:dyDescent="0.3">
      <c r="A1217" s="32"/>
      <c r="B1217" s="32"/>
      <c r="C1217" s="32"/>
      <c r="D1217" s="32"/>
    </row>
    <row r="1218" spans="1:4" s="26" customFormat="1" x14ac:dyDescent="0.3">
      <c r="A1218" s="32"/>
      <c r="B1218" s="32"/>
      <c r="C1218" s="32"/>
      <c r="D1218" s="32"/>
    </row>
    <row r="1219" spans="1:4" s="26" customFormat="1" x14ac:dyDescent="0.3">
      <c r="A1219" s="32"/>
      <c r="B1219" s="32"/>
      <c r="C1219" s="32"/>
      <c r="D1219" s="32"/>
    </row>
    <row r="1220" spans="1:4" s="26" customFormat="1" x14ac:dyDescent="0.3">
      <c r="A1220" s="32"/>
      <c r="B1220" s="32"/>
      <c r="C1220" s="32"/>
      <c r="D1220" s="32"/>
    </row>
    <row r="1221" spans="1:4" s="26" customFormat="1" x14ac:dyDescent="0.3">
      <c r="A1221" s="32"/>
      <c r="B1221" s="32"/>
      <c r="C1221" s="32"/>
      <c r="D1221" s="32"/>
    </row>
    <row r="1222" spans="1:4" s="26" customFormat="1" x14ac:dyDescent="0.3">
      <c r="A1222" s="32"/>
      <c r="B1222" s="32"/>
      <c r="C1222" s="32"/>
      <c r="D1222" s="32"/>
    </row>
    <row r="1223" spans="1:4" s="26" customFormat="1" x14ac:dyDescent="0.3">
      <c r="A1223" s="32"/>
      <c r="B1223" s="32"/>
      <c r="C1223" s="32"/>
      <c r="D1223" s="32"/>
    </row>
    <row r="1224" spans="1:4" s="26" customFormat="1" x14ac:dyDescent="0.3">
      <c r="A1224" s="32"/>
      <c r="B1224" s="32"/>
      <c r="C1224" s="32"/>
      <c r="D1224" s="32"/>
    </row>
    <row r="1225" spans="1:4" s="26" customFormat="1" x14ac:dyDescent="0.3">
      <c r="A1225" s="32"/>
      <c r="B1225" s="32"/>
      <c r="C1225" s="32"/>
      <c r="D1225" s="32"/>
    </row>
    <row r="1226" spans="1:4" s="26" customFormat="1" x14ac:dyDescent="0.3">
      <c r="A1226" s="32"/>
      <c r="B1226" s="32"/>
      <c r="C1226" s="32"/>
      <c r="D1226" s="32"/>
    </row>
    <row r="1227" spans="1:4" s="26" customFormat="1" x14ac:dyDescent="0.3">
      <c r="A1227" s="32"/>
      <c r="B1227" s="32"/>
      <c r="C1227" s="32"/>
      <c r="D1227" s="32"/>
    </row>
    <row r="1228" spans="1:4" s="26" customFormat="1" x14ac:dyDescent="0.3">
      <c r="A1228" s="32"/>
      <c r="B1228" s="32"/>
      <c r="C1228" s="32"/>
      <c r="D1228" s="32"/>
    </row>
    <row r="1229" spans="1:4" s="26" customFormat="1" x14ac:dyDescent="0.3">
      <c r="A1229" s="32"/>
      <c r="B1229" s="32"/>
      <c r="C1229" s="32"/>
      <c r="D1229" s="32"/>
    </row>
    <row r="1230" spans="1:4" s="26" customFormat="1" x14ac:dyDescent="0.3">
      <c r="A1230" s="32"/>
      <c r="B1230" s="32"/>
      <c r="C1230" s="32"/>
      <c r="D1230" s="32"/>
    </row>
    <row r="1231" spans="1:4" s="26" customFormat="1" x14ac:dyDescent="0.3">
      <c r="A1231" s="32"/>
      <c r="B1231" s="32"/>
      <c r="C1231" s="32"/>
      <c r="D1231" s="32"/>
    </row>
    <row r="1232" spans="1:4" s="26" customFormat="1" x14ac:dyDescent="0.3">
      <c r="A1232" s="32"/>
      <c r="B1232" s="32"/>
      <c r="C1232" s="32"/>
      <c r="D1232" s="32"/>
    </row>
    <row r="1233" spans="1:4" s="26" customFormat="1" x14ac:dyDescent="0.3">
      <c r="A1233" s="32"/>
      <c r="B1233" s="32"/>
      <c r="C1233" s="32"/>
      <c r="D1233" s="32"/>
    </row>
    <row r="1234" spans="1:4" s="26" customFormat="1" x14ac:dyDescent="0.3">
      <c r="A1234" s="32"/>
      <c r="B1234" s="32"/>
      <c r="C1234" s="32"/>
      <c r="D1234" s="32"/>
    </row>
    <row r="1235" spans="1:4" s="26" customFormat="1" x14ac:dyDescent="0.3">
      <c r="A1235" s="32"/>
      <c r="B1235" s="32"/>
      <c r="C1235" s="32"/>
      <c r="D1235" s="32"/>
    </row>
    <row r="1236" spans="1:4" s="26" customFormat="1" x14ac:dyDescent="0.3">
      <c r="A1236" s="32"/>
      <c r="B1236" s="32"/>
      <c r="C1236" s="32"/>
      <c r="D1236" s="32"/>
    </row>
    <row r="1237" spans="1:4" s="26" customFormat="1" x14ac:dyDescent="0.3">
      <c r="A1237" s="32"/>
      <c r="B1237" s="32"/>
      <c r="C1237" s="32"/>
      <c r="D1237" s="32"/>
    </row>
    <row r="1238" spans="1:4" s="26" customFormat="1" x14ac:dyDescent="0.3">
      <c r="A1238" s="32"/>
      <c r="B1238" s="32"/>
      <c r="C1238" s="32"/>
      <c r="D1238" s="32"/>
    </row>
    <row r="1239" spans="1:4" s="26" customFormat="1" x14ac:dyDescent="0.3">
      <c r="A1239" s="32"/>
      <c r="B1239" s="32"/>
      <c r="C1239" s="32"/>
      <c r="D1239" s="32"/>
    </row>
    <row r="1240" spans="1:4" s="26" customFormat="1" x14ac:dyDescent="0.3">
      <c r="A1240" s="32"/>
      <c r="B1240" s="32"/>
      <c r="C1240" s="32"/>
      <c r="D1240" s="32"/>
    </row>
    <row r="1241" spans="1:4" s="26" customFormat="1" x14ac:dyDescent="0.3">
      <c r="A1241" s="32"/>
      <c r="B1241" s="32"/>
      <c r="C1241" s="32"/>
      <c r="D1241" s="32"/>
    </row>
    <row r="1242" spans="1:4" s="26" customFormat="1" x14ac:dyDescent="0.3">
      <c r="A1242" s="32"/>
      <c r="B1242" s="32"/>
      <c r="C1242" s="32"/>
      <c r="D1242" s="32"/>
    </row>
    <row r="1243" spans="1:4" s="26" customFormat="1" x14ac:dyDescent="0.3">
      <c r="A1243" s="32"/>
      <c r="B1243" s="32"/>
      <c r="C1243" s="32"/>
      <c r="D1243" s="32"/>
    </row>
    <row r="1244" spans="1:4" s="26" customFormat="1" x14ac:dyDescent="0.3">
      <c r="A1244" s="32"/>
      <c r="B1244" s="32"/>
      <c r="C1244" s="32"/>
      <c r="D1244" s="32"/>
    </row>
    <row r="1245" spans="1:4" s="26" customFormat="1" x14ac:dyDescent="0.3">
      <c r="A1245" s="32"/>
      <c r="B1245" s="32"/>
      <c r="C1245" s="32"/>
      <c r="D1245" s="32"/>
    </row>
    <row r="1246" spans="1:4" s="26" customFormat="1" x14ac:dyDescent="0.3">
      <c r="A1246" s="32"/>
      <c r="B1246" s="32"/>
      <c r="C1246" s="32"/>
      <c r="D1246" s="32"/>
    </row>
    <row r="1247" spans="1:4" s="26" customFormat="1" x14ac:dyDescent="0.3">
      <c r="A1247" s="32"/>
      <c r="B1247" s="32"/>
      <c r="C1247" s="32"/>
      <c r="D1247" s="32"/>
    </row>
    <row r="1248" spans="1:4" s="26" customFormat="1" x14ac:dyDescent="0.3">
      <c r="A1248" s="32"/>
      <c r="B1248" s="32"/>
      <c r="C1248" s="32"/>
      <c r="D1248" s="32"/>
    </row>
    <row r="1249" spans="1:4" s="26" customFormat="1" x14ac:dyDescent="0.3">
      <c r="A1249" s="32"/>
      <c r="B1249" s="32"/>
      <c r="C1249" s="32"/>
      <c r="D1249" s="32"/>
    </row>
    <row r="1250" spans="1:4" s="26" customFormat="1" x14ac:dyDescent="0.3">
      <c r="A1250" s="32"/>
      <c r="B1250" s="32"/>
      <c r="C1250" s="32"/>
      <c r="D1250" s="32"/>
    </row>
    <row r="1251" spans="1:4" s="26" customFormat="1" x14ac:dyDescent="0.3">
      <c r="A1251" s="32"/>
      <c r="B1251" s="32"/>
      <c r="C1251" s="32"/>
      <c r="D1251" s="32"/>
    </row>
    <row r="1252" spans="1:4" s="26" customFormat="1" x14ac:dyDescent="0.3">
      <c r="A1252" s="32"/>
      <c r="B1252" s="32"/>
      <c r="C1252" s="32"/>
      <c r="D1252" s="32"/>
    </row>
    <row r="1253" spans="1:4" s="26" customFormat="1" x14ac:dyDescent="0.3">
      <c r="A1253" s="32"/>
      <c r="B1253" s="32"/>
      <c r="C1253" s="32"/>
      <c r="D1253" s="32"/>
    </row>
    <row r="1254" spans="1:4" s="26" customFormat="1" x14ac:dyDescent="0.3">
      <c r="A1254" s="32"/>
      <c r="B1254" s="32"/>
      <c r="C1254" s="32"/>
      <c r="D1254" s="32"/>
    </row>
    <row r="1255" spans="1:4" s="26" customFormat="1" x14ac:dyDescent="0.3">
      <c r="A1255" s="32"/>
      <c r="B1255" s="32"/>
      <c r="C1255" s="32"/>
      <c r="D1255" s="32"/>
    </row>
    <row r="1256" spans="1:4" x14ac:dyDescent="0.3">
      <c r="B1256" s="33"/>
      <c r="C1256" s="33"/>
      <c r="D1256" s="33"/>
    </row>
    <row r="1257" spans="1:4" x14ac:dyDescent="0.3">
      <c r="B1257" s="33"/>
      <c r="C1257" s="33"/>
      <c r="D1257" s="33"/>
    </row>
    <row r="1258" spans="1:4" x14ac:dyDescent="0.3">
      <c r="B1258" s="33"/>
      <c r="C1258" s="33"/>
      <c r="D1258" s="33"/>
    </row>
    <row r="1259" spans="1:4" x14ac:dyDescent="0.3">
      <c r="B1259" s="33"/>
      <c r="C1259" s="33"/>
      <c r="D1259" s="33"/>
    </row>
    <row r="1260" spans="1:4" x14ac:dyDescent="0.3">
      <c r="B1260" s="33"/>
      <c r="C1260" s="33"/>
      <c r="D1260" s="33"/>
    </row>
    <row r="1261" spans="1:4" x14ac:dyDescent="0.3">
      <c r="B1261" s="33"/>
      <c r="C1261" s="33"/>
      <c r="D1261" s="33"/>
    </row>
    <row r="1262" spans="1:4" x14ac:dyDescent="0.3">
      <c r="B1262" s="33"/>
      <c r="C1262" s="33"/>
      <c r="D1262" s="33"/>
    </row>
    <row r="1263" spans="1:4" x14ac:dyDescent="0.3">
      <c r="B1263" s="33"/>
      <c r="C1263" s="33"/>
      <c r="D1263" s="33"/>
    </row>
    <row r="1264" spans="1:4" x14ac:dyDescent="0.3">
      <c r="B1264" s="33"/>
      <c r="C1264" s="33"/>
      <c r="D1264" s="33"/>
    </row>
    <row r="1265" spans="2:4" x14ac:dyDescent="0.3">
      <c r="B1265" s="33"/>
      <c r="C1265" s="33"/>
      <c r="D1265" s="33"/>
    </row>
    <row r="1266" spans="2:4" x14ac:dyDescent="0.3">
      <c r="B1266" s="33"/>
      <c r="C1266" s="33"/>
      <c r="D1266" s="33"/>
    </row>
    <row r="1267" spans="2:4" x14ac:dyDescent="0.3">
      <c r="B1267" s="33"/>
      <c r="C1267" s="33"/>
      <c r="D1267" s="33"/>
    </row>
    <row r="1268" spans="2:4" x14ac:dyDescent="0.3">
      <c r="B1268" s="33"/>
      <c r="C1268" s="33"/>
      <c r="D1268" s="33"/>
    </row>
    <row r="1269" spans="2:4" x14ac:dyDescent="0.3">
      <c r="B1269" s="33"/>
      <c r="C1269" s="33"/>
      <c r="D1269" s="33"/>
    </row>
    <row r="1270" spans="2:4" x14ac:dyDescent="0.3">
      <c r="B1270" s="33"/>
      <c r="C1270" s="33"/>
      <c r="D1270" s="33"/>
    </row>
    <row r="1271" spans="2:4" x14ac:dyDescent="0.3">
      <c r="B1271" s="33"/>
      <c r="C1271" s="33"/>
      <c r="D1271" s="33"/>
    </row>
    <row r="1272" spans="2:4" x14ac:dyDescent="0.3">
      <c r="B1272" s="33"/>
      <c r="C1272" s="33"/>
      <c r="D1272" s="33"/>
    </row>
    <row r="1273" spans="2:4" x14ac:dyDescent="0.3">
      <c r="B1273" s="33"/>
      <c r="C1273" s="33"/>
      <c r="D1273" s="33"/>
    </row>
    <row r="1274" spans="2:4" x14ac:dyDescent="0.3">
      <c r="B1274" s="33"/>
      <c r="C1274" s="33"/>
      <c r="D1274" s="33"/>
    </row>
    <row r="1275" spans="2:4" x14ac:dyDescent="0.3">
      <c r="B1275" s="33"/>
      <c r="C1275" s="33"/>
      <c r="D1275" s="33"/>
    </row>
    <row r="1276" spans="2:4" x14ac:dyDescent="0.3">
      <c r="B1276" s="33"/>
      <c r="C1276" s="33"/>
      <c r="D1276" s="33"/>
    </row>
    <row r="1277" spans="2:4" x14ac:dyDescent="0.3">
      <c r="B1277" s="33"/>
      <c r="C1277" s="33"/>
      <c r="D1277" s="33"/>
    </row>
    <row r="1278" spans="2:4" x14ac:dyDescent="0.3">
      <c r="B1278" s="33"/>
      <c r="C1278" s="33"/>
      <c r="D1278" s="33"/>
    </row>
    <row r="1279" spans="2:4" x14ac:dyDescent="0.3">
      <c r="B1279" s="33"/>
      <c r="C1279" s="33"/>
      <c r="D1279" s="33"/>
    </row>
    <row r="1280" spans="2:4" x14ac:dyDescent="0.3">
      <c r="B1280" s="33"/>
      <c r="C1280" s="33"/>
      <c r="D1280" s="33"/>
    </row>
    <row r="1281" spans="2:4" x14ac:dyDescent="0.3">
      <c r="B1281" s="33"/>
      <c r="C1281" s="33"/>
      <c r="D1281" s="33"/>
    </row>
    <row r="1282" spans="2:4" x14ac:dyDescent="0.3">
      <c r="B1282" s="33"/>
      <c r="C1282" s="33"/>
      <c r="D1282" s="33"/>
    </row>
    <row r="1283" spans="2:4" x14ac:dyDescent="0.3">
      <c r="B1283" s="33"/>
      <c r="C1283" s="33"/>
      <c r="D1283" s="33"/>
    </row>
    <row r="1284" spans="2:4" x14ac:dyDescent="0.3">
      <c r="B1284" s="33"/>
      <c r="C1284" s="33"/>
      <c r="D1284" s="33"/>
    </row>
    <row r="1285" spans="2:4" x14ac:dyDescent="0.3">
      <c r="B1285" s="33"/>
      <c r="C1285" s="33"/>
      <c r="D1285" s="33"/>
    </row>
    <row r="1286" spans="2:4" x14ac:dyDescent="0.3">
      <c r="B1286" s="33"/>
      <c r="C1286" s="33"/>
      <c r="D1286" s="33"/>
    </row>
    <row r="1287" spans="2:4" x14ac:dyDescent="0.3">
      <c r="B1287" s="33"/>
      <c r="C1287" s="33"/>
      <c r="D1287" s="33"/>
    </row>
    <row r="1288" spans="2:4" x14ac:dyDescent="0.3">
      <c r="B1288" s="33"/>
      <c r="C1288" s="33"/>
      <c r="D1288" s="33"/>
    </row>
    <row r="1289" spans="2:4" x14ac:dyDescent="0.3">
      <c r="B1289" s="33"/>
      <c r="C1289" s="33"/>
      <c r="D1289" s="33"/>
    </row>
    <row r="1290" spans="2:4" x14ac:dyDescent="0.3">
      <c r="B1290" s="33"/>
      <c r="C1290" s="33"/>
      <c r="D1290" s="33"/>
    </row>
    <row r="1291" spans="2:4" x14ac:dyDescent="0.3">
      <c r="B1291" s="33"/>
      <c r="C1291" s="33"/>
      <c r="D1291" s="33"/>
    </row>
    <row r="1292" spans="2:4" x14ac:dyDescent="0.3">
      <c r="B1292" s="33"/>
      <c r="C1292" s="33"/>
      <c r="D1292" s="33"/>
    </row>
    <row r="1293" spans="2:4" x14ac:dyDescent="0.3">
      <c r="B1293" s="33"/>
      <c r="C1293" s="33"/>
      <c r="D1293" s="33"/>
    </row>
    <row r="1294" spans="2:4" x14ac:dyDescent="0.3">
      <c r="B1294" s="33"/>
      <c r="C1294" s="33"/>
      <c r="D1294" s="33"/>
    </row>
    <row r="1295" spans="2:4" x14ac:dyDescent="0.3">
      <c r="B1295" s="33"/>
      <c r="C1295" s="33"/>
      <c r="D1295" s="33"/>
    </row>
    <row r="1296" spans="2:4" x14ac:dyDescent="0.3">
      <c r="B1296" s="33"/>
      <c r="C1296" s="33"/>
      <c r="D1296" s="33"/>
    </row>
    <row r="1297" spans="2:4" x14ac:dyDescent="0.3">
      <c r="B1297" s="33"/>
      <c r="C1297" s="33"/>
      <c r="D1297" s="33"/>
    </row>
    <row r="1298" spans="2:4" x14ac:dyDescent="0.3">
      <c r="B1298" s="33"/>
      <c r="C1298" s="33"/>
      <c r="D1298" s="33"/>
    </row>
    <row r="1299" spans="2:4" x14ac:dyDescent="0.3">
      <c r="B1299" s="33"/>
      <c r="C1299" s="33"/>
      <c r="D1299" s="33"/>
    </row>
    <row r="1300" spans="2:4" x14ac:dyDescent="0.3">
      <c r="B1300" s="33"/>
      <c r="C1300" s="33"/>
      <c r="D1300" s="33"/>
    </row>
    <row r="1301" spans="2:4" x14ac:dyDescent="0.3">
      <c r="B1301" s="33"/>
      <c r="C1301" s="33"/>
      <c r="D1301" s="33"/>
    </row>
    <row r="1302" spans="2:4" x14ac:dyDescent="0.3">
      <c r="B1302" s="33"/>
      <c r="C1302" s="33"/>
      <c r="D1302" s="33"/>
    </row>
    <row r="1303" spans="2:4" x14ac:dyDescent="0.3">
      <c r="B1303" s="33"/>
      <c r="C1303" s="33"/>
      <c r="D1303" s="33"/>
    </row>
    <row r="1304" spans="2:4" x14ac:dyDescent="0.3">
      <c r="B1304" s="33"/>
      <c r="C1304" s="33"/>
      <c r="D1304" s="33"/>
    </row>
    <row r="1305" spans="2:4" x14ac:dyDescent="0.3">
      <c r="B1305" s="33"/>
      <c r="C1305" s="33"/>
      <c r="D1305" s="33"/>
    </row>
    <row r="1306" spans="2:4" x14ac:dyDescent="0.3">
      <c r="B1306" s="33"/>
      <c r="C1306" s="33"/>
      <c r="D1306" s="33"/>
    </row>
    <row r="1307" spans="2:4" x14ac:dyDescent="0.3">
      <c r="B1307" s="33"/>
      <c r="C1307" s="33"/>
      <c r="D1307" s="33"/>
    </row>
    <row r="1308" spans="2:4" x14ac:dyDescent="0.3">
      <c r="B1308" s="33"/>
      <c r="C1308" s="33"/>
      <c r="D1308" s="33"/>
    </row>
    <row r="1309" spans="2:4" x14ac:dyDescent="0.3">
      <c r="B1309" s="33"/>
      <c r="C1309" s="33"/>
      <c r="D1309" s="33"/>
    </row>
    <row r="1310" spans="2:4" x14ac:dyDescent="0.3">
      <c r="B1310" s="33"/>
      <c r="C1310" s="33"/>
      <c r="D1310" s="33"/>
    </row>
    <row r="1311" spans="2:4" x14ac:dyDescent="0.3">
      <c r="B1311" s="33"/>
      <c r="C1311" s="33"/>
      <c r="D1311" s="33"/>
    </row>
    <row r="1312" spans="2:4" x14ac:dyDescent="0.3">
      <c r="B1312" s="33"/>
      <c r="C1312" s="33"/>
      <c r="D1312" s="33"/>
    </row>
    <row r="1313" spans="2:4" x14ac:dyDescent="0.3">
      <c r="B1313" s="33"/>
      <c r="C1313" s="33"/>
      <c r="D1313" s="33"/>
    </row>
    <row r="1314" spans="2:4" x14ac:dyDescent="0.3">
      <c r="B1314" s="33"/>
      <c r="C1314" s="33"/>
      <c r="D1314" s="33"/>
    </row>
    <row r="1315" spans="2:4" x14ac:dyDescent="0.3">
      <c r="B1315" s="33"/>
      <c r="C1315" s="33"/>
      <c r="D1315" s="33"/>
    </row>
    <row r="1316" spans="2:4" x14ac:dyDescent="0.3">
      <c r="B1316" s="33"/>
      <c r="C1316" s="33"/>
      <c r="D1316" s="33"/>
    </row>
    <row r="1317" spans="2:4" x14ac:dyDescent="0.3">
      <c r="B1317" s="33"/>
      <c r="C1317" s="33"/>
      <c r="D1317" s="33"/>
    </row>
    <row r="1318" spans="2:4" x14ac:dyDescent="0.3">
      <c r="B1318" s="33"/>
      <c r="C1318" s="33"/>
      <c r="D1318" s="33"/>
    </row>
    <row r="1319" spans="2:4" x14ac:dyDescent="0.3">
      <c r="B1319" s="33"/>
      <c r="C1319" s="33"/>
      <c r="D1319" s="33"/>
    </row>
    <row r="1320" spans="2:4" x14ac:dyDescent="0.3">
      <c r="B1320" s="33"/>
      <c r="C1320" s="33"/>
      <c r="D1320" s="33"/>
    </row>
    <row r="1321" spans="2:4" x14ac:dyDescent="0.3">
      <c r="B1321" s="33"/>
      <c r="C1321" s="33"/>
      <c r="D1321" s="33"/>
    </row>
    <row r="1322" spans="2:4" x14ac:dyDescent="0.3">
      <c r="B1322" s="33"/>
      <c r="C1322" s="33"/>
      <c r="D1322" s="33"/>
    </row>
    <row r="1323" spans="2:4" x14ac:dyDescent="0.3">
      <c r="B1323" s="33"/>
      <c r="C1323" s="33"/>
      <c r="D1323" s="33"/>
    </row>
    <row r="1324" spans="2:4" x14ac:dyDescent="0.3">
      <c r="B1324" s="33"/>
      <c r="C1324" s="33"/>
      <c r="D1324" s="33"/>
    </row>
    <row r="1325" spans="2:4" x14ac:dyDescent="0.3">
      <c r="B1325" s="33"/>
      <c r="C1325" s="33"/>
      <c r="D1325" s="33"/>
    </row>
    <row r="1326" spans="2:4" x14ac:dyDescent="0.3">
      <c r="B1326" s="33"/>
      <c r="C1326" s="33"/>
      <c r="D1326" s="33"/>
    </row>
    <row r="1327" spans="2:4" x14ac:dyDescent="0.3">
      <c r="B1327" s="33"/>
      <c r="C1327" s="33"/>
      <c r="D1327" s="33"/>
    </row>
    <row r="1328" spans="2:4" x14ac:dyDescent="0.3">
      <c r="B1328" s="33"/>
      <c r="C1328" s="33"/>
      <c r="D1328" s="33"/>
    </row>
    <row r="1329" spans="2:4" x14ac:dyDescent="0.3">
      <c r="B1329" s="33"/>
      <c r="C1329" s="33"/>
      <c r="D1329" s="33"/>
    </row>
    <row r="1330" spans="2:4" x14ac:dyDescent="0.3">
      <c r="B1330" s="33"/>
      <c r="C1330" s="33"/>
      <c r="D1330" s="33"/>
    </row>
    <row r="1331" spans="2:4" x14ac:dyDescent="0.3">
      <c r="B1331" s="33"/>
      <c r="C1331" s="33"/>
      <c r="D1331" s="33"/>
    </row>
    <row r="1332" spans="2:4" x14ac:dyDescent="0.3">
      <c r="B1332" s="33"/>
      <c r="C1332" s="33"/>
      <c r="D1332" s="33"/>
    </row>
    <row r="1333" spans="2:4" x14ac:dyDescent="0.3">
      <c r="B1333" s="33"/>
      <c r="C1333" s="33"/>
      <c r="D1333" s="33"/>
    </row>
    <row r="1334" spans="2:4" x14ac:dyDescent="0.3">
      <c r="B1334" s="33"/>
      <c r="C1334" s="33"/>
      <c r="D1334" s="33"/>
    </row>
    <row r="1335" spans="2:4" x14ac:dyDescent="0.3">
      <c r="B1335" s="33"/>
      <c r="C1335" s="33"/>
      <c r="D1335" s="33"/>
    </row>
    <row r="1336" spans="2:4" x14ac:dyDescent="0.3">
      <c r="B1336" s="33"/>
      <c r="C1336" s="33"/>
      <c r="D1336" s="33"/>
    </row>
    <row r="1337" spans="2:4" x14ac:dyDescent="0.3">
      <c r="B1337" s="33"/>
      <c r="C1337" s="33"/>
      <c r="D1337" s="33"/>
    </row>
    <row r="1338" spans="2:4" x14ac:dyDescent="0.3">
      <c r="B1338" s="33"/>
      <c r="C1338" s="33"/>
      <c r="D1338" s="33"/>
    </row>
    <row r="1339" spans="2:4" x14ac:dyDescent="0.3">
      <c r="B1339" s="33"/>
      <c r="C1339" s="33"/>
      <c r="D1339" s="33"/>
    </row>
    <row r="1340" spans="2:4" x14ac:dyDescent="0.3">
      <c r="B1340" s="33"/>
      <c r="C1340" s="33"/>
      <c r="D1340" s="33"/>
    </row>
    <row r="1341" spans="2:4" x14ac:dyDescent="0.3">
      <c r="B1341" s="33"/>
      <c r="C1341" s="33"/>
      <c r="D1341" s="33"/>
    </row>
    <row r="1342" spans="2:4" x14ac:dyDescent="0.3">
      <c r="B1342" s="33"/>
      <c r="C1342" s="33"/>
      <c r="D1342" s="33"/>
    </row>
    <row r="1343" spans="2:4" x14ac:dyDescent="0.3">
      <c r="B1343" s="33"/>
      <c r="C1343" s="33"/>
      <c r="D1343" s="33"/>
    </row>
    <row r="1344" spans="2:4" x14ac:dyDescent="0.3">
      <c r="B1344" s="33"/>
      <c r="C1344" s="33"/>
      <c r="D1344" s="33"/>
    </row>
    <row r="1345" spans="2:4" x14ac:dyDescent="0.3">
      <c r="B1345" s="33"/>
      <c r="C1345" s="33"/>
      <c r="D1345" s="33"/>
    </row>
  </sheetData>
  <sheetProtection algorithmName="SHA-512" hashValue="YOoaJRLwVgAk4umN+mvZUCT0wNL+u5pvTOZlsq/RrTUoz1w6yLcojNVXlnEex7C4fQ4sg2pBgmgCBH11ZYYPaQ==" saltValue="gl3mYYHANY7U4QgS8OtyaA==" spinCount="100000" sheet="1" objects="1" scenarios="1"/>
  <customSheetViews>
    <customSheetView guid="{B08879A4-635B-4C39-9937-AC7883D562FC}" showPageBreaks="1" showGridLines="0" fitToPage="1" printArea="1" hiddenColumns="1">
      <pane ySplit="4" topLeftCell="A5" activePane="bottomLeft" state="frozen"/>
      <selection pane="bottomLeft" sqref="A1:O1"/>
      <pageMargins left="0.6" right="0.6" top="0.5" bottom="0.5" header="0.3" footer="0.3"/>
      <pageSetup scale="68" fitToHeight="2" orientation="portrait" r:id="rId1"/>
    </customSheetView>
    <customSheetView guid="{1250FD07-FF56-4A9D-AF9E-C27124A7EBE9}" showGridLines="0" fitToPage="1" hiddenRows="1" showRuler="0">
      <selection sqref="A1:J1"/>
      <pageMargins left="0.75" right="0.5" top="0.5" bottom="0.5" header="0.5" footer="0.5"/>
      <pageSetup scale="80" fitToHeight="2" orientation="portrait" r:id="rId2"/>
      <headerFooter alignWithMargins="0"/>
    </customSheetView>
    <customSheetView guid="{BEA4BE86-04D1-4C96-9358-7A260B9D2B2D}" showGridLines="0" fitToPage="1" hiddenRows="1" showRuler="0">
      <selection sqref="A1:J1"/>
      <pageMargins left="0.75" right="0.5" top="0.5" bottom="0.5" header="0.5" footer="0.5"/>
      <pageSetup scale="80" fitToHeight="2" orientation="portrait" r:id="rId3"/>
      <headerFooter alignWithMargins="0"/>
    </customSheetView>
    <customSheetView guid="{9FCFC836-1CA5-48BF-958D-24D2EA94B219}" showGridLines="0" fitToPage="1" hiddenColumns="1">
      <pane ySplit="4" topLeftCell="A5" activePane="bottomLeft" state="frozen"/>
      <selection pane="bottomLeft" sqref="A1:O1"/>
      <pageMargins left="0.6" right="0.6" top="0.5" bottom="0.5" header="0.3" footer="0.3"/>
      <pageSetup scale="69" fitToHeight="2" orientation="portrait" r:id="rId4"/>
    </customSheetView>
  </customSheetViews>
  <mergeCells count="22">
    <mergeCell ref="A23:P23"/>
    <mergeCell ref="A22:P22"/>
    <mergeCell ref="I21:O21"/>
    <mergeCell ref="E16:O16"/>
    <mergeCell ref="K11:N11"/>
    <mergeCell ref="E13:I13"/>
    <mergeCell ref="B12:D12"/>
    <mergeCell ref="E12:I12"/>
    <mergeCell ref="B11:D11"/>
    <mergeCell ref="B14:D14"/>
    <mergeCell ref="E11:I11"/>
    <mergeCell ref="E14:I14"/>
    <mergeCell ref="E18:O18"/>
    <mergeCell ref="E17:O17"/>
    <mergeCell ref="E19:O19"/>
    <mergeCell ref="A1:O1"/>
    <mergeCell ref="A2:O2"/>
    <mergeCell ref="A3:O3"/>
    <mergeCell ref="B10:D10"/>
    <mergeCell ref="E6:J6"/>
    <mergeCell ref="E10:I10"/>
    <mergeCell ref="L4:O4"/>
  </mergeCells>
  <phoneticPr fontId="11" type="noConversion"/>
  <conditionalFormatting sqref="E12:E14 F12:I12 F14:I14">
    <cfRule type="expression" dxfId="6" priority="1" stopIfTrue="1">
      <formula>ISBLANK(E12)</formula>
    </cfRule>
  </conditionalFormatting>
  <dataValidations count="2">
    <dataValidation type="list" allowBlank="1" showInputMessage="1" showErrorMessage="1" sqref="F7:J7 E6:J6" xr:uid="{00000000-0002-0000-0200-000000000000}">
      <formula1>ConcNum</formula1>
    </dataValidation>
    <dataValidation type="textLength" operator="equal" allowBlank="1" showInputMessage="1" showErrorMessage="1" errorTitle="Input Error!" error="Leave blank or enter NA." prompt="Leave blank or enter NA." sqref="B17:C20" xr:uid="{00000000-0002-0000-0200-000001000000}">
      <formula1>2</formula1>
    </dataValidation>
  </dataValidations>
  <hyperlinks>
    <hyperlink ref="A18" location="'555'!Print_Area" display="'555'!Print_Area" xr:uid="{00000000-0004-0000-0200-000000000000}"/>
    <hyperlink ref="E18:L18" location="'565'!A1" display="Schedule of Interinstitutional Transfers" xr:uid="{00000000-0004-0000-0200-000001000000}"/>
    <hyperlink ref="A17" location="'550'!Print_Area" display="'550'!Print_Area" xr:uid="{00000000-0004-0000-0200-000002000000}"/>
    <hyperlink ref="E17:L17" location="'535'!A1" display="Schedule of Advances" xr:uid="{00000000-0004-0000-0200-000003000000}"/>
    <hyperlink ref="E17:O17" location="'550'!Print_Area" display="Schedule of Advances" xr:uid="{00000000-0004-0000-0200-000004000000}"/>
    <hyperlink ref="E18:O18" location="'555'!Print_Area" display="Schedule of Interinstitutional Transfers" xr:uid="{00000000-0004-0000-0200-000005000000}"/>
    <hyperlink ref="A19" location="'560'!Print_Area" display="'560'!Print_Area" xr:uid="{00000000-0004-0000-0200-000006000000}"/>
    <hyperlink ref="E19:L19" location="'565'!A1" display="Schedule of Interinstitutional Transfers" xr:uid="{00000000-0004-0000-0200-000007000000}"/>
    <hyperlink ref="E19:O19" location="'560'!Print_Area" display="Schedule of Agency Nonroutine Transfers" xr:uid="{00000000-0004-0000-0200-000008000000}"/>
  </hyperlinks>
  <pageMargins left="0.6" right="0.6" top="0.5" bottom="0.5" header="0.3" footer="0.3"/>
  <pageSetup scale="75" fitToHeight="2" orientation="portrait" r:id="rId5"/>
  <headerFooter>
    <oddFooter>&amp;L&amp;D &amp;T&amp;R&amp;A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2">
    <tabColor rgb="FFFFFF00"/>
  </sheetPr>
  <dimension ref="A1:D64"/>
  <sheetViews>
    <sheetView workbookViewId="0">
      <selection activeCell="C22" sqref="C22"/>
    </sheetView>
  </sheetViews>
  <sheetFormatPr defaultRowHeight="13.2" x14ac:dyDescent="0.25"/>
  <cols>
    <col min="1" max="1" width="42.5546875" bestFit="1" customWidth="1"/>
    <col min="3" max="3" width="47.109375" bestFit="1" customWidth="1"/>
    <col min="4" max="4" width="14" bestFit="1" customWidth="1"/>
  </cols>
  <sheetData>
    <row r="1" spans="1:4" ht="15.6" x14ac:dyDescent="0.3">
      <c r="B1" s="19" t="s">
        <v>152</v>
      </c>
      <c r="C1" s="38" t="s">
        <v>242</v>
      </c>
      <c r="D1" s="18"/>
    </row>
    <row r="2" spans="1:4" ht="31.2" x14ac:dyDescent="0.3">
      <c r="B2" s="20" t="s">
        <v>310</v>
      </c>
      <c r="C2" s="21" t="s">
        <v>553</v>
      </c>
      <c r="D2" s="22" t="s">
        <v>311</v>
      </c>
    </row>
    <row r="3" spans="1:4" ht="15.6" x14ac:dyDescent="0.3">
      <c r="A3" t="str">
        <f>CONCATENATE(B3," ",C3)</f>
        <v>01 North Carolina General Assembly</v>
      </c>
      <c r="B3" s="5" t="s">
        <v>445</v>
      </c>
      <c r="C3" s="4" t="s">
        <v>52</v>
      </c>
      <c r="D3" s="4" t="s">
        <v>228</v>
      </c>
    </row>
    <row r="4" spans="1:4" ht="15.6" x14ac:dyDescent="0.3">
      <c r="A4" t="str">
        <f t="shared" ref="A4:A64" si="0">CONCATENATE(B4," ",C4)</f>
        <v>02 Administrative Office of the Courts</v>
      </c>
      <c r="B4" s="5" t="s">
        <v>446</v>
      </c>
      <c r="C4" s="4" t="s">
        <v>286</v>
      </c>
      <c r="D4" s="4" t="s">
        <v>228</v>
      </c>
    </row>
    <row r="5" spans="1:4" ht="15.6" x14ac:dyDescent="0.3">
      <c r="A5" t="str">
        <f t="shared" si="0"/>
        <v>03 Office of the Governor</v>
      </c>
      <c r="B5" s="5" t="s">
        <v>252</v>
      </c>
      <c r="C5" s="4" t="s">
        <v>287</v>
      </c>
      <c r="D5" s="4" t="s">
        <v>228</v>
      </c>
    </row>
    <row r="6" spans="1:4" ht="15.6" x14ac:dyDescent="0.3">
      <c r="A6" t="str">
        <f t="shared" si="0"/>
        <v>04 Office of Lieutenant Governor</v>
      </c>
      <c r="B6" s="5" t="s">
        <v>447</v>
      </c>
      <c r="C6" s="4" t="s">
        <v>288</v>
      </c>
      <c r="D6" s="4" t="s">
        <v>228</v>
      </c>
    </row>
    <row r="7" spans="1:4" ht="15.6" x14ac:dyDescent="0.3">
      <c r="A7" t="str">
        <f t="shared" si="0"/>
        <v>05 Office of the Secretary of State</v>
      </c>
      <c r="B7" s="5" t="s">
        <v>448</v>
      </c>
      <c r="C7" s="4" t="s">
        <v>53</v>
      </c>
      <c r="D7" s="4" t="s">
        <v>228</v>
      </c>
    </row>
    <row r="8" spans="1:4" ht="15.6" x14ac:dyDescent="0.3">
      <c r="A8" t="str">
        <f t="shared" si="0"/>
        <v>06 Office of the State Auditor</v>
      </c>
      <c r="B8" s="5" t="s">
        <v>449</v>
      </c>
      <c r="C8" s="4" t="s">
        <v>47</v>
      </c>
      <c r="D8" s="4" t="s">
        <v>228</v>
      </c>
    </row>
    <row r="9" spans="1:4" ht="15.6" x14ac:dyDescent="0.3">
      <c r="A9" t="str">
        <f t="shared" si="0"/>
        <v xml:space="preserve">07 Department of the State Treasurer </v>
      </c>
      <c r="B9" s="5" t="s">
        <v>450</v>
      </c>
      <c r="C9" s="4" t="s">
        <v>6</v>
      </c>
      <c r="D9" s="4" t="s">
        <v>228</v>
      </c>
    </row>
    <row r="10" spans="1:4" ht="15.6" x14ac:dyDescent="0.3">
      <c r="A10" t="str">
        <f t="shared" si="0"/>
        <v xml:space="preserve">08 Department of Public Instruction </v>
      </c>
      <c r="B10" s="5" t="s">
        <v>451</v>
      </c>
      <c r="C10" s="4" t="s">
        <v>168</v>
      </c>
      <c r="D10" s="4" t="s">
        <v>228</v>
      </c>
    </row>
    <row r="11" spans="1:4" ht="15.6" x14ac:dyDescent="0.3">
      <c r="A11" t="str">
        <f t="shared" si="0"/>
        <v xml:space="preserve">09 Department of Justice </v>
      </c>
      <c r="B11" s="5" t="s">
        <v>452</v>
      </c>
      <c r="C11" s="4" t="s">
        <v>57</v>
      </c>
      <c r="D11" s="4" t="s">
        <v>228</v>
      </c>
    </row>
    <row r="12" spans="1:4" ht="15.6" x14ac:dyDescent="0.3">
      <c r="A12" t="str">
        <f t="shared" si="0"/>
        <v>10 Department of Agriculture</v>
      </c>
      <c r="B12" s="5" t="s">
        <v>453</v>
      </c>
      <c r="C12" s="4" t="s">
        <v>58</v>
      </c>
      <c r="D12" s="4" t="s">
        <v>228</v>
      </c>
    </row>
    <row r="13" spans="1:4" ht="15.6" x14ac:dyDescent="0.3">
      <c r="A13" t="str">
        <f t="shared" si="0"/>
        <v>11 Department of Labor</v>
      </c>
      <c r="B13" s="5" t="s">
        <v>454</v>
      </c>
      <c r="C13" s="4" t="s">
        <v>59</v>
      </c>
      <c r="D13" s="4" t="s">
        <v>228</v>
      </c>
    </row>
    <row r="14" spans="1:4" ht="15.6" x14ac:dyDescent="0.3">
      <c r="A14" t="str">
        <f t="shared" si="0"/>
        <v xml:space="preserve">12 Department of Insurance </v>
      </c>
      <c r="B14" s="5" t="s">
        <v>455</v>
      </c>
      <c r="C14" s="4" t="s">
        <v>60</v>
      </c>
      <c r="D14" s="4" t="s">
        <v>228</v>
      </c>
    </row>
    <row r="15" spans="1:4" ht="15.6" x14ac:dyDescent="0.3">
      <c r="A15" t="str">
        <f t="shared" si="0"/>
        <v xml:space="preserve">13 Department of Administration </v>
      </c>
      <c r="B15" s="5" t="s">
        <v>230</v>
      </c>
      <c r="C15" s="4" t="s">
        <v>40</v>
      </c>
      <c r="D15" s="4" t="s">
        <v>228</v>
      </c>
    </row>
    <row r="16" spans="1:4" ht="15.6" x14ac:dyDescent="0.3">
      <c r="A16" t="str">
        <f t="shared" si="0"/>
        <v xml:space="preserve">14 Office of the State Controller </v>
      </c>
      <c r="B16" s="5" t="s">
        <v>456</v>
      </c>
      <c r="C16" s="4" t="s">
        <v>41</v>
      </c>
      <c r="D16" s="4" t="s">
        <v>228</v>
      </c>
    </row>
    <row r="17" spans="1:4" ht="15.6" x14ac:dyDescent="0.3">
      <c r="A17" t="str">
        <f t="shared" si="0"/>
        <v>15 Department of Transportation</v>
      </c>
      <c r="B17" s="5" t="s">
        <v>457</v>
      </c>
      <c r="C17" s="4" t="s">
        <v>22</v>
      </c>
      <c r="D17" s="4" t="s">
        <v>228</v>
      </c>
    </row>
    <row r="18" spans="1:4" ht="15.6" x14ac:dyDescent="0.3">
      <c r="A18" t="str">
        <f t="shared" si="0"/>
        <v>16 Department of Environmental Quality</v>
      </c>
      <c r="B18" s="5" t="s">
        <v>458</v>
      </c>
      <c r="C18" s="14" t="s">
        <v>552</v>
      </c>
      <c r="D18" s="4" t="s">
        <v>228</v>
      </c>
    </row>
    <row r="19" spans="1:4" ht="15.6" x14ac:dyDescent="0.3">
      <c r="A19" t="str">
        <f t="shared" si="0"/>
        <v>17 Wildlife Resources Commission</v>
      </c>
      <c r="B19" s="5" t="s">
        <v>459</v>
      </c>
      <c r="C19" s="4" t="s">
        <v>244</v>
      </c>
      <c r="D19" s="4" t="s">
        <v>228</v>
      </c>
    </row>
    <row r="20" spans="1:4" ht="15.6" x14ac:dyDescent="0.3">
      <c r="A20" t="str">
        <f t="shared" si="0"/>
        <v>19 Dept. of Public Safety</v>
      </c>
      <c r="B20" s="5" t="s">
        <v>344</v>
      </c>
      <c r="C20" s="14" t="s">
        <v>345</v>
      </c>
      <c r="D20" s="4" t="s">
        <v>228</v>
      </c>
    </row>
    <row r="21" spans="1:4" ht="15.6" x14ac:dyDescent="0.3">
      <c r="A21" t="str">
        <f t="shared" si="0"/>
        <v>2X Dept. of Health and Human Services</v>
      </c>
      <c r="B21" s="5" t="s">
        <v>245</v>
      </c>
      <c r="C21" s="4" t="s">
        <v>101</v>
      </c>
      <c r="D21" s="4" t="s">
        <v>228</v>
      </c>
    </row>
    <row r="22" spans="1:4" ht="15.6" x14ac:dyDescent="0.3">
      <c r="A22" t="str">
        <f t="shared" si="0"/>
        <v>3X DHHS - Mental Health</v>
      </c>
      <c r="B22" s="5" t="s">
        <v>80</v>
      </c>
      <c r="C22" s="4" t="s">
        <v>246</v>
      </c>
      <c r="D22" s="4" t="s">
        <v>228</v>
      </c>
    </row>
    <row r="23" spans="1:4" ht="15.6" x14ac:dyDescent="0.3">
      <c r="A23" t="str">
        <f t="shared" si="0"/>
        <v>40 Department of Military &amp; Veterans Affairs</v>
      </c>
      <c r="B23" s="5" t="s">
        <v>586</v>
      </c>
      <c r="C23" s="14" t="s">
        <v>550</v>
      </c>
      <c r="D23" s="4" t="s">
        <v>228</v>
      </c>
    </row>
    <row r="24" spans="1:4" ht="15.6" x14ac:dyDescent="0.3">
      <c r="A24" t="str">
        <f t="shared" si="0"/>
        <v>41 Department of Information Technology</v>
      </c>
      <c r="B24" s="5" t="s">
        <v>100</v>
      </c>
      <c r="C24" s="14" t="s">
        <v>551</v>
      </c>
      <c r="D24" s="4" t="s">
        <v>228</v>
      </c>
    </row>
    <row r="25" spans="1:4" ht="15.6" x14ac:dyDescent="0.3">
      <c r="A25" t="str">
        <f t="shared" si="0"/>
        <v>43 Department of Commerce</v>
      </c>
      <c r="B25" s="5" t="s">
        <v>460</v>
      </c>
      <c r="C25" s="4" t="s">
        <v>81</v>
      </c>
      <c r="D25" s="4" t="s">
        <v>228</v>
      </c>
    </row>
    <row r="26" spans="1:4" ht="15.6" x14ac:dyDescent="0.3">
      <c r="A26" t="str">
        <f t="shared" si="0"/>
        <v>45 Department of Revenue</v>
      </c>
      <c r="B26" s="5" t="s">
        <v>461</v>
      </c>
      <c r="C26" s="4" t="s">
        <v>82</v>
      </c>
      <c r="D26" s="4" t="s">
        <v>228</v>
      </c>
    </row>
    <row r="27" spans="1:4" ht="15.6" x14ac:dyDescent="0.3">
      <c r="A27" t="str">
        <f t="shared" si="0"/>
        <v>46 Department of Natural and Cultural Resources</v>
      </c>
      <c r="B27" s="5" t="s">
        <v>462</v>
      </c>
      <c r="C27" s="14" t="s">
        <v>554</v>
      </c>
      <c r="D27" s="4" t="s">
        <v>228</v>
      </c>
    </row>
    <row r="28" spans="1:4" ht="15.6" x14ac:dyDescent="0.3">
      <c r="A28" t="str">
        <f t="shared" si="0"/>
        <v>48X UNC Hlth Care Rep Unit (Combined Pkg)</v>
      </c>
      <c r="B28" s="5" t="s">
        <v>308</v>
      </c>
      <c r="C28" s="15" t="s">
        <v>319</v>
      </c>
      <c r="D28" s="14" t="s">
        <v>172</v>
      </c>
    </row>
    <row r="29" spans="1:4" ht="15.6" x14ac:dyDescent="0.3">
      <c r="A29" t="str">
        <f t="shared" si="0"/>
        <v>48 UNC Hospitals</v>
      </c>
      <c r="B29" s="5" t="s">
        <v>318</v>
      </c>
      <c r="C29" s="4" t="s">
        <v>144</v>
      </c>
      <c r="D29" s="4" t="s">
        <v>172</v>
      </c>
    </row>
    <row r="30" spans="1:4" ht="15.6" x14ac:dyDescent="0.3">
      <c r="A30" t="str">
        <f t="shared" si="0"/>
        <v>48E UNC Hospitals - Enterprise Fund</v>
      </c>
      <c r="B30" s="5" t="s">
        <v>224</v>
      </c>
      <c r="C30" s="4" t="s">
        <v>225</v>
      </c>
      <c r="D30" s="4" t="s">
        <v>172</v>
      </c>
    </row>
    <row r="31" spans="1:4" ht="15.6" x14ac:dyDescent="0.3">
      <c r="A31" t="str">
        <f t="shared" si="0"/>
        <v>48L UNC Hospitals - LITF</v>
      </c>
      <c r="B31" s="5" t="s">
        <v>26</v>
      </c>
      <c r="C31" s="4" t="s">
        <v>27</v>
      </c>
      <c r="D31" s="4" t="s">
        <v>172</v>
      </c>
    </row>
    <row r="32" spans="1:4" ht="15.6" x14ac:dyDescent="0.3">
      <c r="A32" t="str">
        <f t="shared" si="0"/>
        <v>48R Rex Healthcare</v>
      </c>
      <c r="B32" s="5" t="s">
        <v>25</v>
      </c>
      <c r="C32" s="4" t="s">
        <v>102</v>
      </c>
      <c r="D32" s="4" t="s">
        <v>172</v>
      </c>
    </row>
    <row r="33" spans="1:4" ht="15.6" x14ac:dyDescent="0.3">
      <c r="A33" t="str">
        <f t="shared" si="0"/>
        <v>48C Chatham Hospital</v>
      </c>
      <c r="B33" s="5" t="s">
        <v>294</v>
      </c>
      <c r="C33" s="14" t="s">
        <v>295</v>
      </c>
      <c r="D33" s="4" t="s">
        <v>172</v>
      </c>
    </row>
    <row r="34" spans="1:4" ht="15.6" x14ac:dyDescent="0.3">
      <c r="A34" t="str">
        <f t="shared" si="0"/>
        <v>48T UNC Hlth Care-Triangle Physicians Network</v>
      </c>
      <c r="B34" s="5" t="s">
        <v>303</v>
      </c>
      <c r="C34" s="15" t="s">
        <v>304</v>
      </c>
      <c r="D34" s="4" t="s">
        <v>172</v>
      </c>
    </row>
    <row r="35" spans="1:4" ht="15.6" x14ac:dyDescent="0.3">
      <c r="A35" t="str">
        <f t="shared" si="0"/>
        <v>48HP High Point Regional Health</v>
      </c>
      <c r="B35" s="5" t="s">
        <v>368</v>
      </c>
      <c r="C35" s="15" t="s">
        <v>370</v>
      </c>
      <c r="D35" s="4" t="s">
        <v>172</v>
      </c>
    </row>
    <row r="36" spans="1:4" ht="15.6" x14ac:dyDescent="0.3">
      <c r="A36" t="str">
        <f t="shared" si="0"/>
        <v>48CW Caldwell Memorial Hospital</v>
      </c>
      <c r="B36" s="5" t="s">
        <v>369</v>
      </c>
      <c r="C36" s="15" t="s">
        <v>371</v>
      </c>
      <c r="D36" s="4" t="s">
        <v>172</v>
      </c>
    </row>
    <row r="37" spans="1:4" ht="15.6" x14ac:dyDescent="0.3">
      <c r="A37" t="str">
        <f t="shared" si="0"/>
        <v>50 Community College System Office</v>
      </c>
      <c r="B37" s="5" t="s">
        <v>463</v>
      </c>
      <c r="C37" s="4" t="s">
        <v>3</v>
      </c>
      <c r="D37" s="4" t="s">
        <v>228</v>
      </c>
    </row>
    <row r="38" spans="1:4" ht="15.6" x14ac:dyDescent="0.3">
      <c r="A38" t="str">
        <f t="shared" si="0"/>
        <v>60 State Board of Elections</v>
      </c>
      <c r="B38" s="5" t="s">
        <v>464</v>
      </c>
      <c r="C38" s="4" t="s">
        <v>4</v>
      </c>
      <c r="D38" s="4" t="s">
        <v>228</v>
      </c>
    </row>
    <row r="39" spans="1:4" ht="15.6" x14ac:dyDescent="0.3">
      <c r="A39" t="str">
        <f t="shared" si="0"/>
        <v>61 NC Education Lottery</v>
      </c>
      <c r="B39" s="5" t="s">
        <v>227</v>
      </c>
      <c r="C39" s="4" t="s">
        <v>103</v>
      </c>
      <c r="D39" s="4" t="s">
        <v>228</v>
      </c>
    </row>
    <row r="40" spans="1:4" ht="15.6" x14ac:dyDescent="0.3">
      <c r="A40" t="str">
        <f t="shared" si="0"/>
        <v>67 Office of Administrative Hearings</v>
      </c>
      <c r="B40" s="5" t="s">
        <v>465</v>
      </c>
      <c r="C40" s="4" t="s">
        <v>42</v>
      </c>
      <c r="D40" s="4" t="s">
        <v>228</v>
      </c>
    </row>
    <row r="41" spans="1:4" ht="15.6" x14ac:dyDescent="0.3">
      <c r="A41" t="str">
        <f t="shared" si="0"/>
        <v>69 USS North Carolina Battleship Comm.</v>
      </c>
      <c r="B41" s="5" t="s">
        <v>69</v>
      </c>
      <c r="C41" s="4" t="s">
        <v>154</v>
      </c>
      <c r="D41" s="4" t="s">
        <v>228</v>
      </c>
    </row>
    <row r="42" spans="1:4" ht="15.6" x14ac:dyDescent="0.3">
      <c r="A42" t="str">
        <f t="shared" si="0"/>
        <v>6BC Deferred Comp &amp; NC 401(k)-Combined Pkg</v>
      </c>
      <c r="B42" s="5" t="s">
        <v>353</v>
      </c>
      <c r="C42" s="15" t="s">
        <v>352</v>
      </c>
      <c r="D42" s="4" t="s">
        <v>228</v>
      </c>
    </row>
    <row r="43" spans="1:4" ht="15.6" x14ac:dyDescent="0.3">
      <c r="A43" t="str">
        <f t="shared" si="0"/>
        <v>87 NC School of Science &amp; Mathematics</v>
      </c>
      <c r="B43" s="5" t="s">
        <v>317</v>
      </c>
      <c r="C43" s="14" t="s">
        <v>292</v>
      </c>
      <c r="D43" s="4" t="s">
        <v>172</v>
      </c>
    </row>
    <row r="44" spans="1:4" ht="15.6" x14ac:dyDescent="0.3">
      <c r="A44" t="str">
        <f t="shared" si="0"/>
        <v>90 General Fund - OSC</v>
      </c>
      <c r="B44" s="5" t="s">
        <v>276</v>
      </c>
      <c r="C44" s="4" t="s">
        <v>277</v>
      </c>
      <c r="D44" s="4" t="s">
        <v>228</v>
      </c>
    </row>
    <row r="45" spans="1:4" ht="15.6" x14ac:dyDescent="0.3">
      <c r="A45" t="str">
        <f t="shared" si="0"/>
        <v>99 General Fund - DOR</v>
      </c>
      <c r="B45" s="5" t="s">
        <v>279</v>
      </c>
      <c r="C45" s="4" t="s">
        <v>278</v>
      </c>
      <c r="D45" s="4" t="s">
        <v>228</v>
      </c>
    </row>
    <row r="46" spans="1:4" ht="15.6" x14ac:dyDescent="0.3">
      <c r="A46" t="str">
        <f t="shared" si="0"/>
        <v>RX OSC-Central Accounts</v>
      </c>
      <c r="B46" s="5" t="s">
        <v>5</v>
      </c>
      <c r="C46" s="4" t="s">
        <v>96</v>
      </c>
      <c r="D46" s="4" t="s">
        <v>228</v>
      </c>
    </row>
    <row r="47" spans="1:4" ht="15.6" x14ac:dyDescent="0.3">
      <c r="A47" t="str">
        <f t="shared" si="0"/>
        <v>U10 UNC-General Administration</v>
      </c>
      <c r="B47" s="5" t="s">
        <v>71</v>
      </c>
      <c r="C47" s="4" t="s">
        <v>28</v>
      </c>
      <c r="D47" s="4" t="s">
        <v>172</v>
      </c>
    </row>
    <row r="48" spans="1:4" ht="15.6" x14ac:dyDescent="0.3">
      <c r="A48" t="str">
        <f t="shared" si="0"/>
        <v>U20 UNC at Chapel Hill</v>
      </c>
      <c r="B48" s="5" t="s">
        <v>72</v>
      </c>
      <c r="C48" s="4" t="s">
        <v>155</v>
      </c>
      <c r="D48" s="4" t="s">
        <v>172</v>
      </c>
    </row>
    <row r="49" spans="1:4" ht="15.6" x14ac:dyDescent="0.3">
      <c r="A49" t="str">
        <f t="shared" si="0"/>
        <v>U30 North Carolina State University</v>
      </c>
      <c r="B49" s="5" t="s">
        <v>73</v>
      </c>
      <c r="C49" s="4" t="s">
        <v>29</v>
      </c>
      <c r="D49" s="4" t="s">
        <v>172</v>
      </c>
    </row>
    <row r="50" spans="1:4" ht="15.6" x14ac:dyDescent="0.3">
      <c r="A50" t="str">
        <f t="shared" si="0"/>
        <v>U40 UNC at Greensboro</v>
      </c>
      <c r="B50" s="5" t="s">
        <v>74</v>
      </c>
      <c r="C50" s="4" t="s">
        <v>156</v>
      </c>
      <c r="D50" s="4" t="s">
        <v>172</v>
      </c>
    </row>
    <row r="51" spans="1:4" ht="15.6" x14ac:dyDescent="0.3">
      <c r="A51" t="str">
        <f t="shared" si="0"/>
        <v>U50 UNC at Charlotte</v>
      </c>
      <c r="B51" s="5" t="s">
        <v>75</v>
      </c>
      <c r="C51" s="4" t="s">
        <v>33</v>
      </c>
      <c r="D51" s="4" t="s">
        <v>172</v>
      </c>
    </row>
    <row r="52" spans="1:4" ht="15.6" x14ac:dyDescent="0.3">
      <c r="A52" t="str">
        <f t="shared" si="0"/>
        <v>U55 UNC at Asheville</v>
      </c>
      <c r="B52" s="5" t="s">
        <v>76</v>
      </c>
      <c r="C52" s="4" t="s">
        <v>34</v>
      </c>
      <c r="D52" s="4" t="s">
        <v>172</v>
      </c>
    </row>
    <row r="53" spans="1:4" ht="15.6" x14ac:dyDescent="0.3">
      <c r="A53" t="str">
        <f t="shared" si="0"/>
        <v>U60 UNC at Wilmington</v>
      </c>
      <c r="B53" s="5" t="s">
        <v>7</v>
      </c>
      <c r="C53" s="4" t="s">
        <v>35</v>
      </c>
      <c r="D53" s="4" t="s">
        <v>172</v>
      </c>
    </row>
    <row r="54" spans="1:4" ht="15.6" x14ac:dyDescent="0.3">
      <c r="A54" t="str">
        <f t="shared" si="0"/>
        <v>U65 East Carolina University</v>
      </c>
      <c r="B54" s="5" t="s">
        <v>8</v>
      </c>
      <c r="C54" s="4" t="s">
        <v>0</v>
      </c>
      <c r="D54" s="4" t="s">
        <v>172</v>
      </c>
    </row>
    <row r="55" spans="1:4" ht="15.6" x14ac:dyDescent="0.3">
      <c r="A55" t="str">
        <f t="shared" si="0"/>
        <v>U70 North Carolina A&amp;T University</v>
      </c>
      <c r="B55" s="5" t="s">
        <v>9</v>
      </c>
      <c r="C55" s="14" t="s">
        <v>291</v>
      </c>
      <c r="D55" s="4" t="s">
        <v>172</v>
      </c>
    </row>
    <row r="56" spans="1:4" ht="15.6" x14ac:dyDescent="0.3">
      <c r="A56" t="str">
        <f t="shared" si="0"/>
        <v>U75 Western Carolina University</v>
      </c>
      <c r="B56" s="5" t="s">
        <v>10</v>
      </c>
      <c r="C56" s="4" t="s">
        <v>31</v>
      </c>
      <c r="D56" s="4" t="s">
        <v>172</v>
      </c>
    </row>
    <row r="57" spans="1:4" ht="15.6" x14ac:dyDescent="0.3">
      <c r="A57" t="str">
        <f t="shared" si="0"/>
        <v>U80 Appalachian State University</v>
      </c>
      <c r="B57" s="5" t="s">
        <v>160</v>
      </c>
      <c r="C57" s="4" t="s">
        <v>30</v>
      </c>
      <c r="D57" s="4" t="s">
        <v>172</v>
      </c>
    </row>
    <row r="58" spans="1:4" ht="15.6" x14ac:dyDescent="0.3">
      <c r="A58" t="str">
        <f t="shared" si="0"/>
        <v>U82 UNC at Pembroke</v>
      </c>
      <c r="B58" s="5" t="s">
        <v>161</v>
      </c>
      <c r="C58" s="4" t="s">
        <v>36</v>
      </c>
      <c r="D58" s="4" t="s">
        <v>172</v>
      </c>
    </row>
    <row r="59" spans="1:4" ht="15.6" x14ac:dyDescent="0.3">
      <c r="A59" t="str">
        <f t="shared" si="0"/>
        <v>U84 Winston-Salem State University</v>
      </c>
      <c r="B59" s="5" t="s">
        <v>162</v>
      </c>
      <c r="C59" s="4" t="s">
        <v>32</v>
      </c>
      <c r="D59" s="4" t="s">
        <v>172</v>
      </c>
    </row>
    <row r="60" spans="1:4" ht="15.6" x14ac:dyDescent="0.3">
      <c r="A60" t="str">
        <f t="shared" si="0"/>
        <v>U86 Elizabeth City State University</v>
      </c>
      <c r="B60" s="5" t="s">
        <v>163</v>
      </c>
      <c r="C60" s="4" t="s">
        <v>11</v>
      </c>
      <c r="D60" s="4" t="s">
        <v>172</v>
      </c>
    </row>
    <row r="61" spans="1:4" ht="15.6" x14ac:dyDescent="0.3">
      <c r="A61" t="str">
        <f t="shared" si="0"/>
        <v>U88 Fayetteville State University</v>
      </c>
      <c r="B61" s="5" t="s">
        <v>164</v>
      </c>
      <c r="C61" s="4" t="s">
        <v>12</v>
      </c>
      <c r="D61" s="4" t="s">
        <v>172</v>
      </c>
    </row>
    <row r="62" spans="1:4" ht="15.6" x14ac:dyDescent="0.3">
      <c r="A62" t="str">
        <f t="shared" si="0"/>
        <v>U90 North Carolina Central University</v>
      </c>
      <c r="B62" s="5" t="s">
        <v>165</v>
      </c>
      <c r="C62" s="4" t="s">
        <v>1</v>
      </c>
      <c r="D62" s="4" t="s">
        <v>172</v>
      </c>
    </row>
    <row r="63" spans="1:4" ht="15.6" x14ac:dyDescent="0.3">
      <c r="A63" t="str">
        <f t="shared" si="0"/>
        <v>U92 UNC School of the Arts</v>
      </c>
      <c r="B63" s="5" t="s">
        <v>166</v>
      </c>
      <c r="C63" s="14" t="s">
        <v>290</v>
      </c>
      <c r="D63" s="4" t="s">
        <v>172</v>
      </c>
    </row>
    <row r="64" spans="1:4" ht="15.6" x14ac:dyDescent="0.3">
      <c r="A64" t="str">
        <f t="shared" si="0"/>
        <v>ZL Gateway University Research Park, Inc.</v>
      </c>
      <c r="B64" s="5" t="s">
        <v>320</v>
      </c>
      <c r="C64" s="14" t="s">
        <v>321</v>
      </c>
      <c r="D64" s="4" t="s">
        <v>172</v>
      </c>
    </row>
  </sheetData>
  <hyperlinks>
    <hyperlink ref="C1" location="Index!A1" display="Office of the State Controller" xr:uid="{00000000-0004-0000-0300-000000000000}"/>
  </hyperlink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0">
    <tabColor rgb="FFFFFF00"/>
  </sheetPr>
  <dimension ref="A1:G10"/>
  <sheetViews>
    <sheetView workbookViewId="0">
      <selection activeCell="A6" sqref="A6"/>
    </sheetView>
  </sheetViews>
  <sheetFormatPr defaultColWidth="9.109375" defaultRowHeight="15.6" x14ac:dyDescent="0.3"/>
  <cols>
    <col min="1" max="1" width="10.109375" style="4" bestFit="1" customWidth="1"/>
    <col min="2" max="16384" width="9.109375" style="4"/>
  </cols>
  <sheetData>
    <row r="1" spans="1:7" x14ac:dyDescent="0.3">
      <c r="A1" s="7" t="s">
        <v>54</v>
      </c>
    </row>
    <row r="2" spans="1:7" x14ac:dyDescent="0.3">
      <c r="A2" s="8">
        <v>43281</v>
      </c>
      <c r="B2" s="4" t="s">
        <v>55</v>
      </c>
    </row>
    <row r="3" spans="1:7" x14ac:dyDescent="0.3">
      <c r="A3" s="8">
        <v>42917</v>
      </c>
      <c r="B3" s="4" t="s">
        <v>145</v>
      </c>
    </row>
    <row r="4" spans="1:7" x14ac:dyDescent="0.3">
      <c r="A4" s="8">
        <v>42916</v>
      </c>
      <c r="B4" s="4" t="s">
        <v>146</v>
      </c>
    </row>
    <row r="5" spans="1:7" x14ac:dyDescent="0.3">
      <c r="A5" s="8">
        <v>43282</v>
      </c>
      <c r="B5" s="4" t="s">
        <v>43</v>
      </c>
    </row>
    <row r="6" spans="1:7" x14ac:dyDescent="0.3">
      <c r="A6" s="8">
        <v>43646</v>
      </c>
      <c r="B6" s="4" t="s">
        <v>159</v>
      </c>
    </row>
    <row r="8" spans="1:7" x14ac:dyDescent="0.3">
      <c r="A8" s="39" t="s">
        <v>341</v>
      </c>
      <c r="B8" s="40"/>
      <c r="C8" s="40"/>
      <c r="D8" s="40"/>
      <c r="E8" s="40"/>
      <c r="F8" s="40"/>
      <c r="G8" s="40"/>
    </row>
    <row r="9" spans="1:7" x14ac:dyDescent="0.3">
      <c r="A9" s="40" t="s">
        <v>342</v>
      </c>
      <c r="B9" s="40"/>
      <c r="C9" s="40"/>
      <c r="D9" s="40"/>
      <c r="E9" s="40"/>
      <c r="F9" s="40"/>
      <c r="G9" s="40"/>
    </row>
    <row r="10" spans="1:7" x14ac:dyDescent="0.3">
      <c r="A10" s="40" t="s">
        <v>343</v>
      </c>
      <c r="B10" s="40"/>
      <c r="C10" s="40"/>
      <c r="D10" s="40"/>
      <c r="E10" s="40"/>
      <c r="F10" s="40"/>
      <c r="G10" s="40"/>
    </row>
  </sheetData>
  <customSheetViews>
    <customSheetView guid="{B08879A4-635B-4C39-9937-AC7883D562FC}">
      <selection activeCell="A6" sqref="A6"/>
      <pageMargins left="0.75" right="0.75" top="1" bottom="1" header="0.5" footer="0.5"/>
      <headerFooter alignWithMargins="0"/>
    </customSheetView>
    <customSheetView guid="{9FCFC836-1CA5-48BF-958D-24D2EA94B219}">
      <selection activeCell="A6" sqref="A6"/>
      <pageMargins left="0.75" right="0.75" top="1" bottom="1" header="0.5" footer="0.5"/>
      <headerFooter alignWithMargins="0"/>
    </customSheetView>
  </customSheetViews>
  <phoneticPr fontId="1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8">
    <pageSetUpPr fitToPage="1"/>
  </sheetPr>
  <dimension ref="A1:Z171"/>
  <sheetViews>
    <sheetView showGridLines="0" zoomScaleNormal="100" workbookViewId="0">
      <selection sqref="A1:Q1"/>
    </sheetView>
  </sheetViews>
  <sheetFormatPr defaultRowHeight="15.6" x14ac:dyDescent="0.3"/>
  <cols>
    <col min="1" max="1" width="11.5546875" style="81" customWidth="1"/>
    <col min="2" max="2" width="1.5546875" style="81" customWidth="1"/>
    <col min="3" max="3" width="15.44140625" style="81" customWidth="1"/>
    <col min="4" max="4" width="1.6640625" style="81" customWidth="1"/>
    <col min="5" max="5" width="24" style="81" customWidth="1"/>
    <col min="6" max="6" width="1.6640625" style="81" customWidth="1"/>
    <col min="7" max="7" width="17.44140625" style="81" customWidth="1"/>
    <col min="8" max="8" width="1.6640625" style="81" customWidth="1"/>
    <col min="9" max="9" width="18.33203125" style="81" customWidth="1"/>
    <col min="10" max="10" width="1.6640625" style="81" customWidth="1"/>
    <col min="11" max="11" width="32.44140625" style="81" customWidth="1"/>
    <col min="12" max="12" width="2.109375" style="81" customWidth="1"/>
    <col min="13" max="13" width="14.88671875" style="81" customWidth="1"/>
    <col min="14" max="14" width="3" style="81" customWidth="1"/>
    <col min="15" max="15" width="11" style="81" customWidth="1"/>
    <col min="16" max="16" width="2.109375" style="81" customWidth="1"/>
    <col min="17" max="17" width="10.44140625" style="81" customWidth="1"/>
    <col min="18" max="18" width="6.6640625" style="81" customWidth="1"/>
    <col min="19" max="19" width="7" style="81" hidden="1" customWidth="1"/>
    <col min="20" max="20" width="2" style="81" hidden="1" customWidth="1"/>
    <col min="21" max="24" width="7" style="81" hidden="1" customWidth="1"/>
    <col min="25" max="25" width="6.44140625" style="81" hidden="1" customWidth="1"/>
    <col min="26" max="26" width="9.109375" style="81" hidden="1" customWidth="1"/>
    <col min="27" max="263" width="9.109375" style="81"/>
    <col min="264" max="264" width="0" style="81" hidden="1" customWidth="1"/>
    <col min="265" max="265" width="15.44140625" style="81" customWidth="1"/>
    <col min="266" max="266" width="1.6640625" style="81" customWidth="1"/>
    <col min="267" max="267" width="22.5546875" style="81" customWidth="1"/>
    <col min="268" max="268" width="1.6640625" style="81" customWidth="1"/>
    <col min="269" max="269" width="17.44140625" style="81" customWidth="1"/>
    <col min="270" max="270" width="1.6640625" style="81" customWidth="1"/>
    <col min="271" max="271" width="14.109375" style="81" customWidth="1"/>
    <col min="272" max="272" width="1.6640625" style="81" customWidth="1"/>
    <col min="273" max="273" width="28.5546875" style="81" customWidth="1"/>
    <col min="274" max="274" width="4.6640625" style="81" customWidth="1"/>
    <col min="275" max="281" width="0" style="81" hidden="1" customWidth="1"/>
    <col min="282" max="519" width="9.109375" style="81"/>
    <col min="520" max="520" width="0" style="81" hidden="1" customWidth="1"/>
    <col min="521" max="521" width="15.44140625" style="81" customWidth="1"/>
    <col min="522" max="522" width="1.6640625" style="81" customWidth="1"/>
    <col min="523" max="523" width="22.5546875" style="81" customWidth="1"/>
    <col min="524" max="524" width="1.6640625" style="81" customWidth="1"/>
    <col min="525" max="525" width="17.44140625" style="81" customWidth="1"/>
    <col min="526" max="526" width="1.6640625" style="81" customWidth="1"/>
    <col min="527" max="527" width="14.109375" style="81" customWidth="1"/>
    <col min="528" max="528" width="1.6640625" style="81" customWidth="1"/>
    <col min="529" max="529" width="28.5546875" style="81" customWidth="1"/>
    <col min="530" max="530" width="4.6640625" style="81" customWidth="1"/>
    <col min="531" max="537" width="0" style="81" hidden="1" customWidth="1"/>
    <col min="538" max="775" width="9.109375" style="81"/>
    <col min="776" max="776" width="0" style="81" hidden="1" customWidth="1"/>
    <col min="777" max="777" width="15.44140625" style="81" customWidth="1"/>
    <col min="778" max="778" width="1.6640625" style="81" customWidth="1"/>
    <col min="779" max="779" width="22.5546875" style="81" customWidth="1"/>
    <col min="780" max="780" width="1.6640625" style="81" customWidth="1"/>
    <col min="781" max="781" width="17.44140625" style="81" customWidth="1"/>
    <col min="782" max="782" width="1.6640625" style="81" customWidth="1"/>
    <col min="783" max="783" width="14.109375" style="81" customWidth="1"/>
    <col min="784" max="784" width="1.6640625" style="81" customWidth="1"/>
    <col min="785" max="785" width="28.5546875" style="81" customWidth="1"/>
    <col min="786" max="786" width="4.6640625" style="81" customWidth="1"/>
    <col min="787" max="793" width="0" style="81" hidden="1" customWidth="1"/>
    <col min="794" max="1031" width="9.109375" style="81"/>
    <col min="1032" max="1032" width="0" style="81" hidden="1" customWidth="1"/>
    <col min="1033" max="1033" width="15.44140625" style="81" customWidth="1"/>
    <col min="1034" max="1034" width="1.6640625" style="81" customWidth="1"/>
    <col min="1035" max="1035" width="22.5546875" style="81" customWidth="1"/>
    <col min="1036" max="1036" width="1.6640625" style="81" customWidth="1"/>
    <col min="1037" max="1037" width="17.44140625" style="81" customWidth="1"/>
    <col min="1038" max="1038" width="1.6640625" style="81" customWidth="1"/>
    <col min="1039" max="1039" width="14.109375" style="81" customWidth="1"/>
    <col min="1040" max="1040" width="1.6640625" style="81" customWidth="1"/>
    <col min="1041" max="1041" width="28.5546875" style="81" customWidth="1"/>
    <col min="1042" max="1042" width="4.6640625" style="81" customWidth="1"/>
    <col min="1043" max="1049" width="0" style="81" hidden="1" customWidth="1"/>
    <col min="1050" max="1287" width="9.109375" style="81"/>
    <col min="1288" max="1288" width="0" style="81" hidden="1" customWidth="1"/>
    <col min="1289" max="1289" width="15.44140625" style="81" customWidth="1"/>
    <col min="1290" max="1290" width="1.6640625" style="81" customWidth="1"/>
    <col min="1291" max="1291" width="22.5546875" style="81" customWidth="1"/>
    <col min="1292" max="1292" width="1.6640625" style="81" customWidth="1"/>
    <col min="1293" max="1293" width="17.44140625" style="81" customWidth="1"/>
    <col min="1294" max="1294" width="1.6640625" style="81" customWidth="1"/>
    <col min="1295" max="1295" width="14.109375" style="81" customWidth="1"/>
    <col min="1296" max="1296" width="1.6640625" style="81" customWidth="1"/>
    <col min="1297" max="1297" width="28.5546875" style="81" customWidth="1"/>
    <col min="1298" max="1298" width="4.6640625" style="81" customWidth="1"/>
    <col min="1299" max="1305" width="0" style="81" hidden="1" customWidth="1"/>
    <col min="1306" max="1543" width="9.109375" style="81"/>
    <col min="1544" max="1544" width="0" style="81" hidden="1" customWidth="1"/>
    <col min="1545" max="1545" width="15.44140625" style="81" customWidth="1"/>
    <col min="1546" max="1546" width="1.6640625" style="81" customWidth="1"/>
    <col min="1547" max="1547" width="22.5546875" style="81" customWidth="1"/>
    <col min="1548" max="1548" width="1.6640625" style="81" customWidth="1"/>
    <col min="1549" max="1549" width="17.44140625" style="81" customWidth="1"/>
    <col min="1550" max="1550" width="1.6640625" style="81" customWidth="1"/>
    <col min="1551" max="1551" width="14.109375" style="81" customWidth="1"/>
    <col min="1552" max="1552" width="1.6640625" style="81" customWidth="1"/>
    <col min="1553" max="1553" width="28.5546875" style="81" customWidth="1"/>
    <col min="1554" max="1554" width="4.6640625" style="81" customWidth="1"/>
    <col min="1555" max="1561" width="0" style="81" hidden="1" customWidth="1"/>
    <col min="1562" max="1799" width="9.109375" style="81"/>
    <col min="1800" max="1800" width="0" style="81" hidden="1" customWidth="1"/>
    <col min="1801" max="1801" width="15.44140625" style="81" customWidth="1"/>
    <col min="1802" max="1802" width="1.6640625" style="81" customWidth="1"/>
    <col min="1803" max="1803" width="22.5546875" style="81" customWidth="1"/>
    <col min="1804" max="1804" width="1.6640625" style="81" customWidth="1"/>
    <col min="1805" max="1805" width="17.44140625" style="81" customWidth="1"/>
    <col min="1806" max="1806" width="1.6640625" style="81" customWidth="1"/>
    <col min="1807" max="1807" width="14.109375" style="81" customWidth="1"/>
    <col min="1808" max="1808" width="1.6640625" style="81" customWidth="1"/>
    <col min="1809" max="1809" width="28.5546875" style="81" customWidth="1"/>
    <col min="1810" max="1810" width="4.6640625" style="81" customWidth="1"/>
    <col min="1811" max="1817" width="0" style="81" hidden="1" customWidth="1"/>
    <col min="1818" max="2055" width="9.109375" style="81"/>
    <col min="2056" max="2056" width="0" style="81" hidden="1" customWidth="1"/>
    <col min="2057" max="2057" width="15.44140625" style="81" customWidth="1"/>
    <col min="2058" max="2058" width="1.6640625" style="81" customWidth="1"/>
    <col min="2059" max="2059" width="22.5546875" style="81" customWidth="1"/>
    <col min="2060" max="2060" width="1.6640625" style="81" customWidth="1"/>
    <col min="2061" max="2061" width="17.44140625" style="81" customWidth="1"/>
    <col min="2062" max="2062" width="1.6640625" style="81" customWidth="1"/>
    <col min="2063" max="2063" width="14.109375" style="81" customWidth="1"/>
    <col min="2064" max="2064" width="1.6640625" style="81" customWidth="1"/>
    <col min="2065" max="2065" width="28.5546875" style="81" customWidth="1"/>
    <col min="2066" max="2066" width="4.6640625" style="81" customWidth="1"/>
    <col min="2067" max="2073" width="0" style="81" hidden="1" customWidth="1"/>
    <col min="2074" max="2311" width="9.109375" style="81"/>
    <col min="2312" max="2312" width="0" style="81" hidden="1" customWidth="1"/>
    <col min="2313" max="2313" width="15.44140625" style="81" customWidth="1"/>
    <col min="2314" max="2314" width="1.6640625" style="81" customWidth="1"/>
    <col min="2315" max="2315" width="22.5546875" style="81" customWidth="1"/>
    <col min="2316" max="2316" width="1.6640625" style="81" customWidth="1"/>
    <col min="2317" max="2317" width="17.44140625" style="81" customWidth="1"/>
    <col min="2318" max="2318" width="1.6640625" style="81" customWidth="1"/>
    <col min="2319" max="2319" width="14.109375" style="81" customWidth="1"/>
    <col min="2320" max="2320" width="1.6640625" style="81" customWidth="1"/>
    <col min="2321" max="2321" width="28.5546875" style="81" customWidth="1"/>
    <col min="2322" max="2322" width="4.6640625" style="81" customWidth="1"/>
    <col min="2323" max="2329" width="0" style="81" hidden="1" customWidth="1"/>
    <col min="2330" max="2567" width="9.109375" style="81"/>
    <col min="2568" max="2568" width="0" style="81" hidden="1" customWidth="1"/>
    <col min="2569" max="2569" width="15.44140625" style="81" customWidth="1"/>
    <col min="2570" max="2570" width="1.6640625" style="81" customWidth="1"/>
    <col min="2571" max="2571" width="22.5546875" style="81" customWidth="1"/>
    <col min="2572" max="2572" width="1.6640625" style="81" customWidth="1"/>
    <col min="2573" max="2573" width="17.44140625" style="81" customWidth="1"/>
    <col min="2574" max="2574" width="1.6640625" style="81" customWidth="1"/>
    <col min="2575" max="2575" width="14.109375" style="81" customWidth="1"/>
    <col min="2576" max="2576" width="1.6640625" style="81" customWidth="1"/>
    <col min="2577" max="2577" width="28.5546875" style="81" customWidth="1"/>
    <col min="2578" max="2578" width="4.6640625" style="81" customWidth="1"/>
    <col min="2579" max="2585" width="0" style="81" hidden="1" customWidth="1"/>
    <col min="2586" max="2823" width="9.109375" style="81"/>
    <col min="2824" max="2824" width="0" style="81" hidden="1" customWidth="1"/>
    <col min="2825" max="2825" width="15.44140625" style="81" customWidth="1"/>
    <col min="2826" max="2826" width="1.6640625" style="81" customWidth="1"/>
    <col min="2827" max="2827" width="22.5546875" style="81" customWidth="1"/>
    <col min="2828" max="2828" width="1.6640625" style="81" customWidth="1"/>
    <col min="2829" max="2829" width="17.44140625" style="81" customWidth="1"/>
    <col min="2830" max="2830" width="1.6640625" style="81" customWidth="1"/>
    <col min="2831" max="2831" width="14.109375" style="81" customWidth="1"/>
    <col min="2832" max="2832" width="1.6640625" style="81" customWidth="1"/>
    <col min="2833" max="2833" width="28.5546875" style="81" customWidth="1"/>
    <col min="2834" max="2834" width="4.6640625" style="81" customWidth="1"/>
    <col min="2835" max="2841" width="0" style="81" hidden="1" customWidth="1"/>
    <col min="2842" max="3079" width="9.109375" style="81"/>
    <col min="3080" max="3080" width="0" style="81" hidden="1" customWidth="1"/>
    <col min="3081" max="3081" width="15.44140625" style="81" customWidth="1"/>
    <col min="3082" max="3082" width="1.6640625" style="81" customWidth="1"/>
    <col min="3083" max="3083" width="22.5546875" style="81" customWidth="1"/>
    <col min="3084" max="3084" width="1.6640625" style="81" customWidth="1"/>
    <col min="3085" max="3085" width="17.44140625" style="81" customWidth="1"/>
    <col min="3086" max="3086" width="1.6640625" style="81" customWidth="1"/>
    <col min="3087" max="3087" width="14.109375" style="81" customWidth="1"/>
    <col min="3088" max="3088" width="1.6640625" style="81" customWidth="1"/>
    <col min="3089" max="3089" width="28.5546875" style="81" customWidth="1"/>
    <col min="3090" max="3090" width="4.6640625" style="81" customWidth="1"/>
    <col min="3091" max="3097" width="0" style="81" hidden="1" customWidth="1"/>
    <col min="3098" max="3335" width="9.109375" style="81"/>
    <col min="3336" max="3336" width="0" style="81" hidden="1" customWidth="1"/>
    <col min="3337" max="3337" width="15.44140625" style="81" customWidth="1"/>
    <col min="3338" max="3338" width="1.6640625" style="81" customWidth="1"/>
    <col min="3339" max="3339" width="22.5546875" style="81" customWidth="1"/>
    <col min="3340" max="3340" width="1.6640625" style="81" customWidth="1"/>
    <col min="3341" max="3341" width="17.44140625" style="81" customWidth="1"/>
    <col min="3342" max="3342" width="1.6640625" style="81" customWidth="1"/>
    <col min="3343" max="3343" width="14.109375" style="81" customWidth="1"/>
    <col min="3344" max="3344" width="1.6640625" style="81" customWidth="1"/>
    <col min="3345" max="3345" width="28.5546875" style="81" customWidth="1"/>
    <col min="3346" max="3346" width="4.6640625" style="81" customWidth="1"/>
    <col min="3347" max="3353" width="0" style="81" hidden="1" customWidth="1"/>
    <col min="3354" max="3591" width="9.109375" style="81"/>
    <col min="3592" max="3592" width="0" style="81" hidden="1" customWidth="1"/>
    <col min="3593" max="3593" width="15.44140625" style="81" customWidth="1"/>
    <col min="3594" max="3594" width="1.6640625" style="81" customWidth="1"/>
    <col min="3595" max="3595" width="22.5546875" style="81" customWidth="1"/>
    <col min="3596" max="3596" width="1.6640625" style="81" customWidth="1"/>
    <col min="3597" max="3597" width="17.44140625" style="81" customWidth="1"/>
    <col min="3598" max="3598" width="1.6640625" style="81" customWidth="1"/>
    <col min="3599" max="3599" width="14.109375" style="81" customWidth="1"/>
    <col min="3600" max="3600" width="1.6640625" style="81" customWidth="1"/>
    <col min="3601" max="3601" width="28.5546875" style="81" customWidth="1"/>
    <col min="3602" max="3602" width="4.6640625" style="81" customWidth="1"/>
    <col min="3603" max="3609" width="0" style="81" hidden="1" customWidth="1"/>
    <col min="3610" max="3847" width="9.109375" style="81"/>
    <col min="3848" max="3848" width="0" style="81" hidden="1" customWidth="1"/>
    <col min="3849" max="3849" width="15.44140625" style="81" customWidth="1"/>
    <col min="3850" max="3850" width="1.6640625" style="81" customWidth="1"/>
    <col min="3851" max="3851" width="22.5546875" style="81" customWidth="1"/>
    <col min="3852" max="3852" width="1.6640625" style="81" customWidth="1"/>
    <col min="3853" max="3853" width="17.44140625" style="81" customWidth="1"/>
    <col min="3854" max="3854" width="1.6640625" style="81" customWidth="1"/>
    <col min="3855" max="3855" width="14.109375" style="81" customWidth="1"/>
    <col min="3856" max="3856" width="1.6640625" style="81" customWidth="1"/>
    <col min="3857" max="3857" width="28.5546875" style="81" customWidth="1"/>
    <col min="3858" max="3858" width="4.6640625" style="81" customWidth="1"/>
    <col min="3859" max="3865" width="0" style="81" hidden="1" customWidth="1"/>
    <col min="3866" max="4103" width="9.109375" style="81"/>
    <col min="4104" max="4104" width="0" style="81" hidden="1" customWidth="1"/>
    <col min="4105" max="4105" width="15.44140625" style="81" customWidth="1"/>
    <col min="4106" max="4106" width="1.6640625" style="81" customWidth="1"/>
    <col min="4107" max="4107" width="22.5546875" style="81" customWidth="1"/>
    <col min="4108" max="4108" width="1.6640625" style="81" customWidth="1"/>
    <col min="4109" max="4109" width="17.44140625" style="81" customWidth="1"/>
    <col min="4110" max="4110" width="1.6640625" style="81" customWidth="1"/>
    <col min="4111" max="4111" width="14.109375" style="81" customWidth="1"/>
    <col min="4112" max="4112" width="1.6640625" style="81" customWidth="1"/>
    <col min="4113" max="4113" width="28.5546875" style="81" customWidth="1"/>
    <col min="4114" max="4114" width="4.6640625" style="81" customWidth="1"/>
    <col min="4115" max="4121" width="0" style="81" hidden="1" customWidth="1"/>
    <col min="4122" max="4359" width="9.109375" style="81"/>
    <col min="4360" max="4360" width="0" style="81" hidden="1" customWidth="1"/>
    <col min="4361" max="4361" width="15.44140625" style="81" customWidth="1"/>
    <col min="4362" max="4362" width="1.6640625" style="81" customWidth="1"/>
    <col min="4363" max="4363" width="22.5546875" style="81" customWidth="1"/>
    <col min="4364" max="4364" width="1.6640625" style="81" customWidth="1"/>
    <col min="4365" max="4365" width="17.44140625" style="81" customWidth="1"/>
    <col min="4366" max="4366" width="1.6640625" style="81" customWidth="1"/>
    <col min="4367" max="4367" width="14.109375" style="81" customWidth="1"/>
    <col min="4368" max="4368" width="1.6640625" style="81" customWidth="1"/>
    <col min="4369" max="4369" width="28.5546875" style="81" customWidth="1"/>
    <col min="4370" max="4370" width="4.6640625" style="81" customWidth="1"/>
    <col min="4371" max="4377" width="0" style="81" hidden="1" customWidth="1"/>
    <col min="4378" max="4615" width="9.109375" style="81"/>
    <col min="4616" max="4616" width="0" style="81" hidden="1" customWidth="1"/>
    <col min="4617" max="4617" width="15.44140625" style="81" customWidth="1"/>
    <col min="4618" max="4618" width="1.6640625" style="81" customWidth="1"/>
    <col min="4619" max="4619" width="22.5546875" style="81" customWidth="1"/>
    <col min="4620" max="4620" width="1.6640625" style="81" customWidth="1"/>
    <col min="4621" max="4621" width="17.44140625" style="81" customWidth="1"/>
    <col min="4622" max="4622" width="1.6640625" style="81" customWidth="1"/>
    <col min="4623" max="4623" width="14.109375" style="81" customWidth="1"/>
    <col min="4624" max="4624" width="1.6640625" style="81" customWidth="1"/>
    <col min="4625" max="4625" width="28.5546875" style="81" customWidth="1"/>
    <col min="4626" max="4626" width="4.6640625" style="81" customWidth="1"/>
    <col min="4627" max="4633" width="0" style="81" hidden="1" customWidth="1"/>
    <col min="4634" max="4871" width="9.109375" style="81"/>
    <col min="4872" max="4872" width="0" style="81" hidden="1" customWidth="1"/>
    <col min="4873" max="4873" width="15.44140625" style="81" customWidth="1"/>
    <col min="4874" max="4874" width="1.6640625" style="81" customWidth="1"/>
    <col min="4875" max="4875" width="22.5546875" style="81" customWidth="1"/>
    <col min="4876" max="4876" width="1.6640625" style="81" customWidth="1"/>
    <col min="4877" max="4877" width="17.44140625" style="81" customWidth="1"/>
    <col min="4878" max="4878" width="1.6640625" style="81" customWidth="1"/>
    <col min="4879" max="4879" width="14.109375" style="81" customWidth="1"/>
    <col min="4880" max="4880" width="1.6640625" style="81" customWidth="1"/>
    <col min="4881" max="4881" width="28.5546875" style="81" customWidth="1"/>
    <col min="4882" max="4882" width="4.6640625" style="81" customWidth="1"/>
    <col min="4883" max="4889" width="0" style="81" hidden="1" customWidth="1"/>
    <col min="4890" max="5127" width="9.109375" style="81"/>
    <col min="5128" max="5128" width="0" style="81" hidden="1" customWidth="1"/>
    <col min="5129" max="5129" width="15.44140625" style="81" customWidth="1"/>
    <col min="5130" max="5130" width="1.6640625" style="81" customWidth="1"/>
    <col min="5131" max="5131" width="22.5546875" style="81" customWidth="1"/>
    <col min="5132" max="5132" width="1.6640625" style="81" customWidth="1"/>
    <col min="5133" max="5133" width="17.44140625" style="81" customWidth="1"/>
    <col min="5134" max="5134" width="1.6640625" style="81" customWidth="1"/>
    <col min="5135" max="5135" width="14.109375" style="81" customWidth="1"/>
    <col min="5136" max="5136" width="1.6640625" style="81" customWidth="1"/>
    <col min="5137" max="5137" width="28.5546875" style="81" customWidth="1"/>
    <col min="5138" max="5138" width="4.6640625" style="81" customWidth="1"/>
    <col min="5139" max="5145" width="0" style="81" hidden="1" customWidth="1"/>
    <col min="5146" max="5383" width="9.109375" style="81"/>
    <col min="5384" max="5384" width="0" style="81" hidden="1" customWidth="1"/>
    <col min="5385" max="5385" width="15.44140625" style="81" customWidth="1"/>
    <col min="5386" max="5386" width="1.6640625" style="81" customWidth="1"/>
    <col min="5387" max="5387" width="22.5546875" style="81" customWidth="1"/>
    <col min="5388" max="5388" width="1.6640625" style="81" customWidth="1"/>
    <col min="5389" max="5389" width="17.44140625" style="81" customWidth="1"/>
    <col min="5390" max="5390" width="1.6640625" style="81" customWidth="1"/>
    <col min="5391" max="5391" width="14.109375" style="81" customWidth="1"/>
    <col min="5392" max="5392" width="1.6640625" style="81" customWidth="1"/>
    <col min="5393" max="5393" width="28.5546875" style="81" customWidth="1"/>
    <col min="5394" max="5394" width="4.6640625" style="81" customWidth="1"/>
    <col min="5395" max="5401" width="0" style="81" hidden="1" customWidth="1"/>
    <col min="5402" max="5639" width="9.109375" style="81"/>
    <col min="5640" max="5640" width="0" style="81" hidden="1" customWidth="1"/>
    <col min="5641" max="5641" width="15.44140625" style="81" customWidth="1"/>
    <col min="5642" max="5642" width="1.6640625" style="81" customWidth="1"/>
    <col min="5643" max="5643" width="22.5546875" style="81" customWidth="1"/>
    <col min="5644" max="5644" width="1.6640625" style="81" customWidth="1"/>
    <col min="5645" max="5645" width="17.44140625" style="81" customWidth="1"/>
    <col min="5646" max="5646" width="1.6640625" style="81" customWidth="1"/>
    <col min="5647" max="5647" width="14.109375" style="81" customWidth="1"/>
    <col min="5648" max="5648" width="1.6640625" style="81" customWidth="1"/>
    <col min="5649" max="5649" width="28.5546875" style="81" customWidth="1"/>
    <col min="5650" max="5650" width="4.6640625" style="81" customWidth="1"/>
    <col min="5651" max="5657" width="0" style="81" hidden="1" customWidth="1"/>
    <col min="5658" max="5895" width="9.109375" style="81"/>
    <col min="5896" max="5896" width="0" style="81" hidden="1" customWidth="1"/>
    <col min="5897" max="5897" width="15.44140625" style="81" customWidth="1"/>
    <col min="5898" max="5898" width="1.6640625" style="81" customWidth="1"/>
    <col min="5899" max="5899" width="22.5546875" style="81" customWidth="1"/>
    <col min="5900" max="5900" width="1.6640625" style="81" customWidth="1"/>
    <col min="5901" max="5901" width="17.44140625" style="81" customWidth="1"/>
    <col min="5902" max="5902" width="1.6640625" style="81" customWidth="1"/>
    <col min="5903" max="5903" width="14.109375" style="81" customWidth="1"/>
    <col min="5904" max="5904" width="1.6640625" style="81" customWidth="1"/>
    <col min="5905" max="5905" width="28.5546875" style="81" customWidth="1"/>
    <col min="5906" max="5906" width="4.6640625" style="81" customWidth="1"/>
    <col min="5907" max="5913" width="0" style="81" hidden="1" customWidth="1"/>
    <col min="5914" max="6151" width="9.109375" style="81"/>
    <col min="6152" max="6152" width="0" style="81" hidden="1" customWidth="1"/>
    <col min="6153" max="6153" width="15.44140625" style="81" customWidth="1"/>
    <col min="6154" max="6154" width="1.6640625" style="81" customWidth="1"/>
    <col min="6155" max="6155" width="22.5546875" style="81" customWidth="1"/>
    <col min="6156" max="6156" width="1.6640625" style="81" customWidth="1"/>
    <col min="6157" max="6157" width="17.44140625" style="81" customWidth="1"/>
    <col min="6158" max="6158" width="1.6640625" style="81" customWidth="1"/>
    <col min="6159" max="6159" width="14.109375" style="81" customWidth="1"/>
    <col min="6160" max="6160" width="1.6640625" style="81" customWidth="1"/>
    <col min="6161" max="6161" width="28.5546875" style="81" customWidth="1"/>
    <col min="6162" max="6162" width="4.6640625" style="81" customWidth="1"/>
    <col min="6163" max="6169" width="0" style="81" hidden="1" customWidth="1"/>
    <col min="6170" max="6407" width="9.109375" style="81"/>
    <col min="6408" max="6408" width="0" style="81" hidden="1" customWidth="1"/>
    <col min="6409" max="6409" width="15.44140625" style="81" customWidth="1"/>
    <col min="6410" max="6410" width="1.6640625" style="81" customWidth="1"/>
    <col min="6411" max="6411" width="22.5546875" style="81" customWidth="1"/>
    <col min="6412" max="6412" width="1.6640625" style="81" customWidth="1"/>
    <col min="6413" max="6413" width="17.44140625" style="81" customWidth="1"/>
    <col min="6414" max="6414" width="1.6640625" style="81" customWidth="1"/>
    <col min="6415" max="6415" width="14.109375" style="81" customWidth="1"/>
    <col min="6416" max="6416" width="1.6640625" style="81" customWidth="1"/>
    <col min="6417" max="6417" width="28.5546875" style="81" customWidth="1"/>
    <col min="6418" max="6418" width="4.6640625" style="81" customWidth="1"/>
    <col min="6419" max="6425" width="0" style="81" hidden="1" customWidth="1"/>
    <col min="6426" max="6663" width="9.109375" style="81"/>
    <col min="6664" max="6664" width="0" style="81" hidden="1" customWidth="1"/>
    <col min="6665" max="6665" width="15.44140625" style="81" customWidth="1"/>
    <col min="6666" max="6666" width="1.6640625" style="81" customWidth="1"/>
    <col min="6667" max="6667" width="22.5546875" style="81" customWidth="1"/>
    <col min="6668" max="6668" width="1.6640625" style="81" customWidth="1"/>
    <col min="6669" max="6669" width="17.44140625" style="81" customWidth="1"/>
    <col min="6670" max="6670" width="1.6640625" style="81" customWidth="1"/>
    <col min="6671" max="6671" width="14.109375" style="81" customWidth="1"/>
    <col min="6672" max="6672" width="1.6640625" style="81" customWidth="1"/>
    <col min="6673" max="6673" width="28.5546875" style="81" customWidth="1"/>
    <col min="6674" max="6674" width="4.6640625" style="81" customWidth="1"/>
    <col min="6675" max="6681" width="0" style="81" hidden="1" customWidth="1"/>
    <col min="6682" max="6919" width="9.109375" style="81"/>
    <col min="6920" max="6920" width="0" style="81" hidden="1" customWidth="1"/>
    <col min="6921" max="6921" width="15.44140625" style="81" customWidth="1"/>
    <col min="6922" max="6922" width="1.6640625" style="81" customWidth="1"/>
    <col min="6923" max="6923" width="22.5546875" style="81" customWidth="1"/>
    <col min="6924" max="6924" width="1.6640625" style="81" customWidth="1"/>
    <col min="6925" max="6925" width="17.44140625" style="81" customWidth="1"/>
    <col min="6926" max="6926" width="1.6640625" style="81" customWidth="1"/>
    <col min="6927" max="6927" width="14.109375" style="81" customWidth="1"/>
    <col min="6928" max="6928" width="1.6640625" style="81" customWidth="1"/>
    <col min="6929" max="6929" width="28.5546875" style="81" customWidth="1"/>
    <col min="6930" max="6930" width="4.6640625" style="81" customWidth="1"/>
    <col min="6931" max="6937" width="0" style="81" hidden="1" customWidth="1"/>
    <col min="6938" max="7175" width="9.109375" style="81"/>
    <col min="7176" max="7176" width="0" style="81" hidden="1" customWidth="1"/>
    <col min="7177" max="7177" width="15.44140625" style="81" customWidth="1"/>
    <col min="7178" max="7178" width="1.6640625" style="81" customWidth="1"/>
    <col min="7179" max="7179" width="22.5546875" style="81" customWidth="1"/>
    <col min="7180" max="7180" width="1.6640625" style="81" customWidth="1"/>
    <col min="7181" max="7181" width="17.44140625" style="81" customWidth="1"/>
    <col min="7182" max="7182" width="1.6640625" style="81" customWidth="1"/>
    <col min="7183" max="7183" width="14.109375" style="81" customWidth="1"/>
    <col min="7184" max="7184" width="1.6640625" style="81" customWidth="1"/>
    <col min="7185" max="7185" width="28.5546875" style="81" customWidth="1"/>
    <col min="7186" max="7186" width="4.6640625" style="81" customWidth="1"/>
    <col min="7187" max="7193" width="0" style="81" hidden="1" customWidth="1"/>
    <col min="7194" max="7431" width="9.109375" style="81"/>
    <col min="7432" max="7432" width="0" style="81" hidden="1" customWidth="1"/>
    <col min="7433" max="7433" width="15.44140625" style="81" customWidth="1"/>
    <col min="7434" max="7434" width="1.6640625" style="81" customWidth="1"/>
    <col min="7435" max="7435" width="22.5546875" style="81" customWidth="1"/>
    <col min="7436" max="7436" width="1.6640625" style="81" customWidth="1"/>
    <col min="7437" max="7437" width="17.44140625" style="81" customWidth="1"/>
    <col min="7438" max="7438" width="1.6640625" style="81" customWidth="1"/>
    <col min="7439" max="7439" width="14.109375" style="81" customWidth="1"/>
    <col min="7440" max="7440" width="1.6640625" style="81" customWidth="1"/>
    <col min="7441" max="7441" width="28.5546875" style="81" customWidth="1"/>
    <col min="7442" max="7442" width="4.6640625" style="81" customWidth="1"/>
    <col min="7443" max="7449" width="0" style="81" hidden="1" customWidth="1"/>
    <col min="7450" max="7687" width="9.109375" style="81"/>
    <col min="7688" max="7688" width="0" style="81" hidden="1" customWidth="1"/>
    <col min="7689" max="7689" width="15.44140625" style="81" customWidth="1"/>
    <col min="7690" max="7690" width="1.6640625" style="81" customWidth="1"/>
    <col min="7691" max="7691" width="22.5546875" style="81" customWidth="1"/>
    <col min="7692" max="7692" width="1.6640625" style="81" customWidth="1"/>
    <col min="7693" max="7693" width="17.44140625" style="81" customWidth="1"/>
    <col min="7694" max="7694" width="1.6640625" style="81" customWidth="1"/>
    <col min="7695" max="7695" width="14.109375" style="81" customWidth="1"/>
    <col min="7696" max="7696" width="1.6640625" style="81" customWidth="1"/>
    <col min="7697" max="7697" width="28.5546875" style="81" customWidth="1"/>
    <col min="7698" max="7698" width="4.6640625" style="81" customWidth="1"/>
    <col min="7699" max="7705" width="0" style="81" hidden="1" customWidth="1"/>
    <col min="7706" max="7943" width="9.109375" style="81"/>
    <col min="7944" max="7944" width="0" style="81" hidden="1" customWidth="1"/>
    <col min="7945" max="7945" width="15.44140625" style="81" customWidth="1"/>
    <col min="7946" max="7946" width="1.6640625" style="81" customWidth="1"/>
    <col min="7947" max="7947" width="22.5546875" style="81" customWidth="1"/>
    <col min="7948" max="7948" width="1.6640625" style="81" customWidth="1"/>
    <col min="7949" max="7949" width="17.44140625" style="81" customWidth="1"/>
    <col min="7950" max="7950" width="1.6640625" style="81" customWidth="1"/>
    <col min="7951" max="7951" width="14.109375" style="81" customWidth="1"/>
    <col min="7952" max="7952" width="1.6640625" style="81" customWidth="1"/>
    <col min="7953" max="7953" width="28.5546875" style="81" customWidth="1"/>
    <col min="7954" max="7954" width="4.6640625" style="81" customWidth="1"/>
    <col min="7955" max="7961" width="0" style="81" hidden="1" customWidth="1"/>
    <col min="7962" max="8199" width="9.109375" style="81"/>
    <col min="8200" max="8200" width="0" style="81" hidden="1" customWidth="1"/>
    <col min="8201" max="8201" width="15.44140625" style="81" customWidth="1"/>
    <col min="8202" max="8202" width="1.6640625" style="81" customWidth="1"/>
    <col min="8203" max="8203" width="22.5546875" style="81" customWidth="1"/>
    <col min="8204" max="8204" width="1.6640625" style="81" customWidth="1"/>
    <col min="8205" max="8205" width="17.44140625" style="81" customWidth="1"/>
    <col min="8206" max="8206" width="1.6640625" style="81" customWidth="1"/>
    <col min="8207" max="8207" width="14.109375" style="81" customWidth="1"/>
    <col min="8208" max="8208" width="1.6640625" style="81" customWidth="1"/>
    <col min="8209" max="8209" width="28.5546875" style="81" customWidth="1"/>
    <col min="8210" max="8210" width="4.6640625" style="81" customWidth="1"/>
    <col min="8211" max="8217" width="0" style="81" hidden="1" customWidth="1"/>
    <col min="8218" max="8455" width="9.109375" style="81"/>
    <col min="8456" max="8456" width="0" style="81" hidden="1" customWidth="1"/>
    <col min="8457" max="8457" width="15.44140625" style="81" customWidth="1"/>
    <col min="8458" max="8458" width="1.6640625" style="81" customWidth="1"/>
    <col min="8459" max="8459" width="22.5546875" style="81" customWidth="1"/>
    <col min="8460" max="8460" width="1.6640625" style="81" customWidth="1"/>
    <col min="8461" max="8461" width="17.44140625" style="81" customWidth="1"/>
    <col min="8462" max="8462" width="1.6640625" style="81" customWidth="1"/>
    <col min="8463" max="8463" width="14.109375" style="81" customWidth="1"/>
    <col min="8464" max="8464" width="1.6640625" style="81" customWidth="1"/>
    <col min="8465" max="8465" width="28.5546875" style="81" customWidth="1"/>
    <col min="8466" max="8466" width="4.6640625" style="81" customWidth="1"/>
    <col min="8467" max="8473" width="0" style="81" hidden="1" customWidth="1"/>
    <col min="8474" max="8711" width="9.109375" style="81"/>
    <col min="8712" max="8712" width="0" style="81" hidden="1" customWidth="1"/>
    <col min="8713" max="8713" width="15.44140625" style="81" customWidth="1"/>
    <col min="8714" max="8714" width="1.6640625" style="81" customWidth="1"/>
    <col min="8715" max="8715" width="22.5546875" style="81" customWidth="1"/>
    <col min="8716" max="8716" width="1.6640625" style="81" customWidth="1"/>
    <col min="8717" max="8717" width="17.44140625" style="81" customWidth="1"/>
    <col min="8718" max="8718" width="1.6640625" style="81" customWidth="1"/>
    <col min="8719" max="8719" width="14.109375" style="81" customWidth="1"/>
    <col min="8720" max="8720" width="1.6640625" style="81" customWidth="1"/>
    <col min="8721" max="8721" width="28.5546875" style="81" customWidth="1"/>
    <col min="8722" max="8722" width="4.6640625" style="81" customWidth="1"/>
    <col min="8723" max="8729" width="0" style="81" hidden="1" customWidth="1"/>
    <col min="8730" max="8967" width="9.109375" style="81"/>
    <col min="8968" max="8968" width="0" style="81" hidden="1" customWidth="1"/>
    <col min="8969" max="8969" width="15.44140625" style="81" customWidth="1"/>
    <col min="8970" max="8970" width="1.6640625" style="81" customWidth="1"/>
    <col min="8971" max="8971" width="22.5546875" style="81" customWidth="1"/>
    <col min="8972" max="8972" width="1.6640625" style="81" customWidth="1"/>
    <col min="8973" max="8973" width="17.44140625" style="81" customWidth="1"/>
    <col min="8974" max="8974" width="1.6640625" style="81" customWidth="1"/>
    <col min="8975" max="8975" width="14.109375" style="81" customWidth="1"/>
    <col min="8976" max="8976" width="1.6640625" style="81" customWidth="1"/>
    <col min="8977" max="8977" width="28.5546875" style="81" customWidth="1"/>
    <col min="8978" max="8978" width="4.6640625" style="81" customWidth="1"/>
    <col min="8979" max="8985" width="0" style="81" hidden="1" customWidth="1"/>
    <col min="8986" max="9223" width="9.109375" style="81"/>
    <col min="9224" max="9224" width="0" style="81" hidden="1" customWidth="1"/>
    <col min="9225" max="9225" width="15.44140625" style="81" customWidth="1"/>
    <col min="9226" max="9226" width="1.6640625" style="81" customWidth="1"/>
    <col min="9227" max="9227" width="22.5546875" style="81" customWidth="1"/>
    <col min="9228" max="9228" width="1.6640625" style="81" customWidth="1"/>
    <col min="9229" max="9229" width="17.44140625" style="81" customWidth="1"/>
    <col min="9230" max="9230" width="1.6640625" style="81" customWidth="1"/>
    <col min="9231" max="9231" width="14.109375" style="81" customWidth="1"/>
    <col min="9232" max="9232" width="1.6640625" style="81" customWidth="1"/>
    <col min="9233" max="9233" width="28.5546875" style="81" customWidth="1"/>
    <col min="9234" max="9234" width="4.6640625" style="81" customWidth="1"/>
    <col min="9235" max="9241" width="0" style="81" hidden="1" customWidth="1"/>
    <col min="9242" max="9479" width="9.109375" style="81"/>
    <col min="9480" max="9480" width="0" style="81" hidden="1" customWidth="1"/>
    <col min="9481" max="9481" width="15.44140625" style="81" customWidth="1"/>
    <col min="9482" max="9482" width="1.6640625" style="81" customWidth="1"/>
    <col min="9483" max="9483" width="22.5546875" style="81" customWidth="1"/>
    <col min="9484" max="9484" width="1.6640625" style="81" customWidth="1"/>
    <col min="9485" max="9485" width="17.44140625" style="81" customWidth="1"/>
    <col min="9486" max="9486" width="1.6640625" style="81" customWidth="1"/>
    <col min="9487" max="9487" width="14.109375" style="81" customWidth="1"/>
    <col min="9488" max="9488" width="1.6640625" style="81" customWidth="1"/>
    <col min="9489" max="9489" width="28.5546875" style="81" customWidth="1"/>
    <col min="9490" max="9490" width="4.6640625" style="81" customWidth="1"/>
    <col min="9491" max="9497" width="0" style="81" hidden="1" customWidth="1"/>
    <col min="9498" max="9735" width="9.109375" style="81"/>
    <col min="9736" max="9736" width="0" style="81" hidden="1" customWidth="1"/>
    <col min="9737" max="9737" width="15.44140625" style="81" customWidth="1"/>
    <col min="9738" max="9738" width="1.6640625" style="81" customWidth="1"/>
    <col min="9739" max="9739" width="22.5546875" style="81" customWidth="1"/>
    <col min="9740" max="9740" width="1.6640625" style="81" customWidth="1"/>
    <col min="9741" max="9741" width="17.44140625" style="81" customWidth="1"/>
    <col min="9742" max="9742" width="1.6640625" style="81" customWidth="1"/>
    <col min="9743" max="9743" width="14.109375" style="81" customWidth="1"/>
    <col min="9744" max="9744" width="1.6640625" style="81" customWidth="1"/>
    <col min="9745" max="9745" width="28.5546875" style="81" customWidth="1"/>
    <col min="9746" max="9746" width="4.6640625" style="81" customWidth="1"/>
    <col min="9747" max="9753" width="0" style="81" hidden="1" customWidth="1"/>
    <col min="9754" max="9991" width="9.109375" style="81"/>
    <col min="9992" max="9992" width="0" style="81" hidden="1" customWidth="1"/>
    <col min="9993" max="9993" width="15.44140625" style="81" customWidth="1"/>
    <col min="9994" max="9994" width="1.6640625" style="81" customWidth="1"/>
    <col min="9995" max="9995" width="22.5546875" style="81" customWidth="1"/>
    <col min="9996" max="9996" width="1.6640625" style="81" customWidth="1"/>
    <col min="9997" max="9997" width="17.44140625" style="81" customWidth="1"/>
    <col min="9998" max="9998" width="1.6640625" style="81" customWidth="1"/>
    <col min="9999" max="9999" width="14.109375" style="81" customWidth="1"/>
    <col min="10000" max="10000" width="1.6640625" style="81" customWidth="1"/>
    <col min="10001" max="10001" width="28.5546875" style="81" customWidth="1"/>
    <col min="10002" max="10002" width="4.6640625" style="81" customWidth="1"/>
    <col min="10003" max="10009" width="0" style="81" hidden="1" customWidth="1"/>
    <col min="10010" max="10247" width="9.109375" style="81"/>
    <col min="10248" max="10248" width="0" style="81" hidden="1" customWidth="1"/>
    <col min="10249" max="10249" width="15.44140625" style="81" customWidth="1"/>
    <col min="10250" max="10250" width="1.6640625" style="81" customWidth="1"/>
    <col min="10251" max="10251" width="22.5546875" style="81" customWidth="1"/>
    <col min="10252" max="10252" width="1.6640625" style="81" customWidth="1"/>
    <col min="10253" max="10253" width="17.44140625" style="81" customWidth="1"/>
    <col min="10254" max="10254" width="1.6640625" style="81" customWidth="1"/>
    <col min="10255" max="10255" width="14.109375" style="81" customWidth="1"/>
    <col min="10256" max="10256" width="1.6640625" style="81" customWidth="1"/>
    <col min="10257" max="10257" width="28.5546875" style="81" customWidth="1"/>
    <col min="10258" max="10258" width="4.6640625" style="81" customWidth="1"/>
    <col min="10259" max="10265" width="0" style="81" hidden="1" customWidth="1"/>
    <col min="10266" max="10503" width="9.109375" style="81"/>
    <col min="10504" max="10504" width="0" style="81" hidden="1" customWidth="1"/>
    <col min="10505" max="10505" width="15.44140625" style="81" customWidth="1"/>
    <col min="10506" max="10506" width="1.6640625" style="81" customWidth="1"/>
    <col min="10507" max="10507" width="22.5546875" style="81" customWidth="1"/>
    <col min="10508" max="10508" width="1.6640625" style="81" customWidth="1"/>
    <col min="10509" max="10509" width="17.44140625" style="81" customWidth="1"/>
    <col min="10510" max="10510" width="1.6640625" style="81" customWidth="1"/>
    <col min="10511" max="10511" width="14.109375" style="81" customWidth="1"/>
    <col min="10512" max="10512" width="1.6640625" style="81" customWidth="1"/>
    <col min="10513" max="10513" width="28.5546875" style="81" customWidth="1"/>
    <col min="10514" max="10514" width="4.6640625" style="81" customWidth="1"/>
    <col min="10515" max="10521" width="0" style="81" hidden="1" customWidth="1"/>
    <col min="10522" max="10759" width="9.109375" style="81"/>
    <col min="10760" max="10760" width="0" style="81" hidden="1" customWidth="1"/>
    <col min="10761" max="10761" width="15.44140625" style="81" customWidth="1"/>
    <col min="10762" max="10762" width="1.6640625" style="81" customWidth="1"/>
    <col min="10763" max="10763" width="22.5546875" style="81" customWidth="1"/>
    <col min="10764" max="10764" width="1.6640625" style="81" customWidth="1"/>
    <col min="10765" max="10765" width="17.44140625" style="81" customWidth="1"/>
    <col min="10766" max="10766" width="1.6640625" style="81" customWidth="1"/>
    <col min="10767" max="10767" width="14.109375" style="81" customWidth="1"/>
    <col min="10768" max="10768" width="1.6640625" style="81" customWidth="1"/>
    <col min="10769" max="10769" width="28.5546875" style="81" customWidth="1"/>
    <col min="10770" max="10770" width="4.6640625" style="81" customWidth="1"/>
    <col min="10771" max="10777" width="0" style="81" hidden="1" customWidth="1"/>
    <col min="10778" max="11015" width="9.109375" style="81"/>
    <col min="11016" max="11016" width="0" style="81" hidden="1" customWidth="1"/>
    <col min="11017" max="11017" width="15.44140625" style="81" customWidth="1"/>
    <col min="11018" max="11018" width="1.6640625" style="81" customWidth="1"/>
    <col min="11019" max="11019" width="22.5546875" style="81" customWidth="1"/>
    <col min="11020" max="11020" width="1.6640625" style="81" customWidth="1"/>
    <col min="11021" max="11021" width="17.44140625" style="81" customWidth="1"/>
    <col min="11022" max="11022" width="1.6640625" style="81" customWidth="1"/>
    <col min="11023" max="11023" width="14.109375" style="81" customWidth="1"/>
    <col min="11024" max="11024" width="1.6640625" style="81" customWidth="1"/>
    <col min="11025" max="11025" width="28.5546875" style="81" customWidth="1"/>
    <col min="11026" max="11026" width="4.6640625" style="81" customWidth="1"/>
    <col min="11027" max="11033" width="0" style="81" hidden="1" customWidth="1"/>
    <col min="11034" max="11271" width="9.109375" style="81"/>
    <col min="11272" max="11272" width="0" style="81" hidden="1" customWidth="1"/>
    <col min="11273" max="11273" width="15.44140625" style="81" customWidth="1"/>
    <col min="11274" max="11274" width="1.6640625" style="81" customWidth="1"/>
    <col min="11275" max="11275" width="22.5546875" style="81" customWidth="1"/>
    <col min="11276" max="11276" width="1.6640625" style="81" customWidth="1"/>
    <col min="11277" max="11277" width="17.44140625" style="81" customWidth="1"/>
    <col min="11278" max="11278" width="1.6640625" style="81" customWidth="1"/>
    <col min="11279" max="11279" width="14.109375" style="81" customWidth="1"/>
    <col min="11280" max="11280" width="1.6640625" style="81" customWidth="1"/>
    <col min="11281" max="11281" width="28.5546875" style="81" customWidth="1"/>
    <col min="11282" max="11282" width="4.6640625" style="81" customWidth="1"/>
    <col min="11283" max="11289" width="0" style="81" hidden="1" customWidth="1"/>
    <col min="11290" max="11527" width="9.109375" style="81"/>
    <col min="11528" max="11528" width="0" style="81" hidden="1" customWidth="1"/>
    <col min="11529" max="11529" width="15.44140625" style="81" customWidth="1"/>
    <col min="11530" max="11530" width="1.6640625" style="81" customWidth="1"/>
    <col min="11531" max="11531" width="22.5546875" style="81" customWidth="1"/>
    <col min="11532" max="11532" width="1.6640625" style="81" customWidth="1"/>
    <col min="11533" max="11533" width="17.44140625" style="81" customWidth="1"/>
    <col min="11534" max="11534" width="1.6640625" style="81" customWidth="1"/>
    <col min="11535" max="11535" width="14.109375" style="81" customWidth="1"/>
    <col min="11536" max="11536" width="1.6640625" style="81" customWidth="1"/>
    <col min="11537" max="11537" width="28.5546875" style="81" customWidth="1"/>
    <col min="11538" max="11538" width="4.6640625" style="81" customWidth="1"/>
    <col min="11539" max="11545" width="0" style="81" hidden="1" customWidth="1"/>
    <col min="11546" max="11783" width="9.109375" style="81"/>
    <col min="11784" max="11784" width="0" style="81" hidden="1" customWidth="1"/>
    <col min="11785" max="11785" width="15.44140625" style="81" customWidth="1"/>
    <col min="11786" max="11786" width="1.6640625" style="81" customWidth="1"/>
    <col min="11787" max="11787" width="22.5546875" style="81" customWidth="1"/>
    <col min="11788" max="11788" width="1.6640625" style="81" customWidth="1"/>
    <col min="11789" max="11789" width="17.44140625" style="81" customWidth="1"/>
    <col min="11790" max="11790" width="1.6640625" style="81" customWidth="1"/>
    <col min="11791" max="11791" width="14.109375" style="81" customWidth="1"/>
    <col min="11792" max="11792" width="1.6640625" style="81" customWidth="1"/>
    <col min="11793" max="11793" width="28.5546875" style="81" customWidth="1"/>
    <col min="11794" max="11794" width="4.6640625" style="81" customWidth="1"/>
    <col min="11795" max="11801" width="0" style="81" hidden="1" customWidth="1"/>
    <col min="11802" max="12039" width="9.109375" style="81"/>
    <col min="12040" max="12040" width="0" style="81" hidden="1" customWidth="1"/>
    <col min="12041" max="12041" width="15.44140625" style="81" customWidth="1"/>
    <col min="12042" max="12042" width="1.6640625" style="81" customWidth="1"/>
    <col min="12043" max="12043" width="22.5546875" style="81" customWidth="1"/>
    <col min="12044" max="12044" width="1.6640625" style="81" customWidth="1"/>
    <col min="12045" max="12045" width="17.44140625" style="81" customWidth="1"/>
    <col min="12046" max="12046" width="1.6640625" style="81" customWidth="1"/>
    <col min="12047" max="12047" width="14.109375" style="81" customWidth="1"/>
    <col min="12048" max="12048" width="1.6640625" style="81" customWidth="1"/>
    <col min="12049" max="12049" width="28.5546875" style="81" customWidth="1"/>
    <col min="12050" max="12050" width="4.6640625" style="81" customWidth="1"/>
    <col min="12051" max="12057" width="0" style="81" hidden="1" customWidth="1"/>
    <col min="12058" max="12295" width="9.109375" style="81"/>
    <col min="12296" max="12296" width="0" style="81" hidden="1" customWidth="1"/>
    <col min="12297" max="12297" width="15.44140625" style="81" customWidth="1"/>
    <col min="12298" max="12298" width="1.6640625" style="81" customWidth="1"/>
    <col min="12299" max="12299" width="22.5546875" style="81" customWidth="1"/>
    <col min="12300" max="12300" width="1.6640625" style="81" customWidth="1"/>
    <col min="12301" max="12301" width="17.44140625" style="81" customWidth="1"/>
    <col min="12302" max="12302" width="1.6640625" style="81" customWidth="1"/>
    <col min="12303" max="12303" width="14.109375" style="81" customWidth="1"/>
    <col min="12304" max="12304" width="1.6640625" style="81" customWidth="1"/>
    <col min="12305" max="12305" width="28.5546875" style="81" customWidth="1"/>
    <col min="12306" max="12306" width="4.6640625" style="81" customWidth="1"/>
    <col min="12307" max="12313" width="0" style="81" hidden="1" customWidth="1"/>
    <col min="12314" max="12551" width="9.109375" style="81"/>
    <col min="12552" max="12552" width="0" style="81" hidden="1" customWidth="1"/>
    <col min="12553" max="12553" width="15.44140625" style="81" customWidth="1"/>
    <col min="12554" max="12554" width="1.6640625" style="81" customWidth="1"/>
    <col min="12555" max="12555" width="22.5546875" style="81" customWidth="1"/>
    <col min="12556" max="12556" width="1.6640625" style="81" customWidth="1"/>
    <col min="12557" max="12557" width="17.44140625" style="81" customWidth="1"/>
    <col min="12558" max="12558" width="1.6640625" style="81" customWidth="1"/>
    <col min="12559" max="12559" width="14.109375" style="81" customWidth="1"/>
    <col min="12560" max="12560" width="1.6640625" style="81" customWidth="1"/>
    <col min="12561" max="12561" width="28.5546875" style="81" customWidth="1"/>
    <col min="12562" max="12562" width="4.6640625" style="81" customWidth="1"/>
    <col min="12563" max="12569" width="0" style="81" hidden="1" customWidth="1"/>
    <col min="12570" max="12807" width="9.109375" style="81"/>
    <col min="12808" max="12808" width="0" style="81" hidden="1" customWidth="1"/>
    <col min="12809" max="12809" width="15.44140625" style="81" customWidth="1"/>
    <col min="12810" max="12810" width="1.6640625" style="81" customWidth="1"/>
    <col min="12811" max="12811" width="22.5546875" style="81" customWidth="1"/>
    <col min="12812" max="12812" width="1.6640625" style="81" customWidth="1"/>
    <col min="12813" max="12813" width="17.44140625" style="81" customWidth="1"/>
    <col min="12814" max="12814" width="1.6640625" style="81" customWidth="1"/>
    <col min="12815" max="12815" width="14.109375" style="81" customWidth="1"/>
    <col min="12816" max="12816" width="1.6640625" style="81" customWidth="1"/>
    <col min="12817" max="12817" width="28.5546875" style="81" customWidth="1"/>
    <col min="12818" max="12818" width="4.6640625" style="81" customWidth="1"/>
    <col min="12819" max="12825" width="0" style="81" hidden="1" customWidth="1"/>
    <col min="12826" max="13063" width="9.109375" style="81"/>
    <col min="13064" max="13064" width="0" style="81" hidden="1" customWidth="1"/>
    <col min="13065" max="13065" width="15.44140625" style="81" customWidth="1"/>
    <col min="13066" max="13066" width="1.6640625" style="81" customWidth="1"/>
    <col min="13067" max="13067" width="22.5546875" style="81" customWidth="1"/>
    <col min="13068" max="13068" width="1.6640625" style="81" customWidth="1"/>
    <col min="13069" max="13069" width="17.44140625" style="81" customWidth="1"/>
    <col min="13070" max="13070" width="1.6640625" style="81" customWidth="1"/>
    <col min="13071" max="13071" width="14.109375" style="81" customWidth="1"/>
    <col min="13072" max="13072" width="1.6640625" style="81" customWidth="1"/>
    <col min="13073" max="13073" width="28.5546875" style="81" customWidth="1"/>
    <col min="13074" max="13074" width="4.6640625" style="81" customWidth="1"/>
    <col min="13075" max="13081" width="0" style="81" hidden="1" customWidth="1"/>
    <col min="13082" max="13319" width="9.109375" style="81"/>
    <col min="13320" max="13320" width="0" style="81" hidden="1" customWidth="1"/>
    <col min="13321" max="13321" width="15.44140625" style="81" customWidth="1"/>
    <col min="13322" max="13322" width="1.6640625" style="81" customWidth="1"/>
    <col min="13323" max="13323" width="22.5546875" style="81" customWidth="1"/>
    <col min="13324" max="13324" width="1.6640625" style="81" customWidth="1"/>
    <col min="13325" max="13325" width="17.44140625" style="81" customWidth="1"/>
    <col min="13326" max="13326" width="1.6640625" style="81" customWidth="1"/>
    <col min="13327" max="13327" width="14.109375" style="81" customWidth="1"/>
    <col min="13328" max="13328" width="1.6640625" style="81" customWidth="1"/>
    <col min="13329" max="13329" width="28.5546875" style="81" customWidth="1"/>
    <col min="13330" max="13330" width="4.6640625" style="81" customWidth="1"/>
    <col min="13331" max="13337" width="0" style="81" hidden="1" customWidth="1"/>
    <col min="13338" max="13575" width="9.109375" style="81"/>
    <col min="13576" max="13576" width="0" style="81" hidden="1" customWidth="1"/>
    <col min="13577" max="13577" width="15.44140625" style="81" customWidth="1"/>
    <col min="13578" max="13578" width="1.6640625" style="81" customWidth="1"/>
    <col min="13579" max="13579" width="22.5546875" style="81" customWidth="1"/>
    <col min="13580" max="13580" width="1.6640625" style="81" customWidth="1"/>
    <col min="13581" max="13581" width="17.44140625" style="81" customWidth="1"/>
    <col min="13582" max="13582" width="1.6640625" style="81" customWidth="1"/>
    <col min="13583" max="13583" width="14.109375" style="81" customWidth="1"/>
    <col min="13584" max="13584" width="1.6640625" style="81" customWidth="1"/>
    <col min="13585" max="13585" width="28.5546875" style="81" customWidth="1"/>
    <col min="13586" max="13586" width="4.6640625" style="81" customWidth="1"/>
    <col min="13587" max="13593" width="0" style="81" hidden="1" customWidth="1"/>
    <col min="13594" max="13831" width="9.109375" style="81"/>
    <col min="13832" max="13832" width="0" style="81" hidden="1" customWidth="1"/>
    <col min="13833" max="13833" width="15.44140625" style="81" customWidth="1"/>
    <col min="13834" max="13834" width="1.6640625" style="81" customWidth="1"/>
    <col min="13835" max="13835" width="22.5546875" style="81" customWidth="1"/>
    <col min="13836" max="13836" width="1.6640625" style="81" customWidth="1"/>
    <col min="13837" max="13837" width="17.44140625" style="81" customWidth="1"/>
    <col min="13838" max="13838" width="1.6640625" style="81" customWidth="1"/>
    <col min="13839" max="13839" width="14.109375" style="81" customWidth="1"/>
    <col min="13840" max="13840" width="1.6640625" style="81" customWidth="1"/>
    <col min="13841" max="13841" width="28.5546875" style="81" customWidth="1"/>
    <col min="13842" max="13842" width="4.6640625" style="81" customWidth="1"/>
    <col min="13843" max="13849" width="0" style="81" hidden="1" customWidth="1"/>
    <col min="13850" max="14087" width="9.109375" style="81"/>
    <col min="14088" max="14088" width="0" style="81" hidden="1" customWidth="1"/>
    <col min="14089" max="14089" width="15.44140625" style="81" customWidth="1"/>
    <col min="14090" max="14090" width="1.6640625" style="81" customWidth="1"/>
    <col min="14091" max="14091" width="22.5546875" style="81" customWidth="1"/>
    <col min="14092" max="14092" width="1.6640625" style="81" customWidth="1"/>
    <col min="14093" max="14093" width="17.44140625" style="81" customWidth="1"/>
    <col min="14094" max="14094" width="1.6640625" style="81" customWidth="1"/>
    <col min="14095" max="14095" width="14.109375" style="81" customWidth="1"/>
    <col min="14096" max="14096" width="1.6640625" style="81" customWidth="1"/>
    <col min="14097" max="14097" width="28.5546875" style="81" customWidth="1"/>
    <col min="14098" max="14098" width="4.6640625" style="81" customWidth="1"/>
    <col min="14099" max="14105" width="0" style="81" hidden="1" customWidth="1"/>
    <col min="14106" max="14343" width="9.109375" style="81"/>
    <col min="14344" max="14344" width="0" style="81" hidden="1" customWidth="1"/>
    <col min="14345" max="14345" width="15.44140625" style="81" customWidth="1"/>
    <col min="14346" max="14346" width="1.6640625" style="81" customWidth="1"/>
    <col min="14347" max="14347" width="22.5546875" style="81" customWidth="1"/>
    <col min="14348" max="14348" width="1.6640625" style="81" customWidth="1"/>
    <col min="14349" max="14349" width="17.44140625" style="81" customWidth="1"/>
    <col min="14350" max="14350" width="1.6640625" style="81" customWidth="1"/>
    <col min="14351" max="14351" width="14.109375" style="81" customWidth="1"/>
    <col min="14352" max="14352" width="1.6640625" style="81" customWidth="1"/>
    <col min="14353" max="14353" width="28.5546875" style="81" customWidth="1"/>
    <col min="14354" max="14354" width="4.6640625" style="81" customWidth="1"/>
    <col min="14355" max="14361" width="0" style="81" hidden="1" customWidth="1"/>
    <col min="14362" max="14599" width="9.109375" style="81"/>
    <col min="14600" max="14600" width="0" style="81" hidden="1" customWidth="1"/>
    <col min="14601" max="14601" width="15.44140625" style="81" customWidth="1"/>
    <col min="14602" max="14602" width="1.6640625" style="81" customWidth="1"/>
    <col min="14603" max="14603" width="22.5546875" style="81" customWidth="1"/>
    <col min="14604" max="14604" width="1.6640625" style="81" customWidth="1"/>
    <col min="14605" max="14605" width="17.44140625" style="81" customWidth="1"/>
    <col min="14606" max="14606" width="1.6640625" style="81" customWidth="1"/>
    <col min="14607" max="14607" width="14.109375" style="81" customWidth="1"/>
    <col min="14608" max="14608" width="1.6640625" style="81" customWidth="1"/>
    <col min="14609" max="14609" width="28.5546875" style="81" customWidth="1"/>
    <col min="14610" max="14610" width="4.6640625" style="81" customWidth="1"/>
    <col min="14611" max="14617" width="0" style="81" hidden="1" customWidth="1"/>
    <col min="14618" max="14855" width="9.109375" style="81"/>
    <col min="14856" max="14856" width="0" style="81" hidden="1" customWidth="1"/>
    <col min="14857" max="14857" width="15.44140625" style="81" customWidth="1"/>
    <col min="14858" max="14858" width="1.6640625" style="81" customWidth="1"/>
    <col min="14859" max="14859" width="22.5546875" style="81" customWidth="1"/>
    <col min="14860" max="14860" width="1.6640625" style="81" customWidth="1"/>
    <col min="14861" max="14861" width="17.44140625" style="81" customWidth="1"/>
    <col min="14862" max="14862" width="1.6640625" style="81" customWidth="1"/>
    <col min="14863" max="14863" width="14.109375" style="81" customWidth="1"/>
    <col min="14864" max="14864" width="1.6640625" style="81" customWidth="1"/>
    <col min="14865" max="14865" width="28.5546875" style="81" customWidth="1"/>
    <col min="14866" max="14866" width="4.6640625" style="81" customWidth="1"/>
    <col min="14867" max="14873" width="0" style="81" hidden="1" customWidth="1"/>
    <col min="14874" max="15111" width="9.109375" style="81"/>
    <col min="15112" max="15112" width="0" style="81" hidden="1" customWidth="1"/>
    <col min="15113" max="15113" width="15.44140625" style="81" customWidth="1"/>
    <col min="15114" max="15114" width="1.6640625" style="81" customWidth="1"/>
    <col min="15115" max="15115" width="22.5546875" style="81" customWidth="1"/>
    <col min="15116" max="15116" width="1.6640625" style="81" customWidth="1"/>
    <col min="15117" max="15117" width="17.44140625" style="81" customWidth="1"/>
    <col min="15118" max="15118" width="1.6640625" style="81" customWidth="1"/>
    <col min="15119" max="15119" width="14.109375" style="81" customWidth="1"/>
    <col min="15120" max="15120" width="1.6640625" style="81" customWidth="1"/>
    <col min="15121" max="15121" width="28.5546875" style="81" customWidth="1"/>
    <col min="15122" max="15122" width="4.6640625" style="81" customWidth="1"/>
    <col min="15123" max="15129" width="0" style="81" hidden="1" customWidth="1"/>
    <col min="15130" max="15367" width="9.109375" style="81"/>
    <col min="15368" max="15368" width="0" style="81" hidden="1" customWidth="1"/>
    <col min="15369" max="15369" width="15.44140625" style="81" customWidth="1"/>
    <col min="15370" max="15370" width="1.6640625" style="81" customWidth="1"/>
    <col min="15371" max="15371" width="22.5546875" style="81" customWidth="1"/>
    <col min="15372" max="15372" width="1.6640625" style="81" customWidth="1"/>
    <col min="15373" max="15373" width="17.44140625" style="81" customWidth="1"/>
    <col min="15374" max="15374" width="1.6640625" style="81" customWidth="1"/>
    <col min="15375" max="15375" width="14.109375" style="81" customWidth="1"/>
    <col min="15376" max="15376" width="1.6640625" style="81" customWidth="1"/>
    <col min="15377" max="15377" width="28.5546875" style="81" customWidth="1"/>
    <col min="15378" max="15378" width="4.6640625" style="81" customWidth="1"/>
    <col min="15379" max="15385" width="0" style="81" hidden="1" customWidth="1"/>
    <col min="15386" max="15623" width="9.109375" style="81"/>
    <col min="15624" max="15624" width="0" style="81" hidden="1" customWidth="1"/>
    <col min="15625" max="15625" width="15.44140625" style="81" customWidth="1"/>
    <col min="15626" max="15626" width="1.6640625" style="81" customWidth="1"/>
    <col min="15627" max="15627" width="22.5546875" style="81" customWidth="1"/>
    <col min="15628" max="15628" width="1.6640625" style="81" customWidth="1"/>
    <col min="15629" max="15629" width="17.44140625" style="81" customWidth="1"/>
    <col min="15630" max="15630" width="1.6640625" style="81" customWidth="1"/>
    <col min="15631" max="15631" width="14.109375" style="81" customWidth="1"/>
    <col min="15632" max="15632" width="1.6640625" style="81" customWidth="1"/>
    <col min="15633" max="15633" width="28.5546875" style="81" customWidth="1"/>
    <col min="15634" max="15634" width="4.6640625" style="81" customWidth="1"/>
    <col min="15635" max="15641" width="0" style="81" hidden="1" customWidth="1"/>
    <col min="15642" max="15879" width="9.109375" style="81"/>
    <col min="15880" max="15880" width="0" style="81" hidden="1" customWidth="1"/>
    <col min="15881" max="15881" width="15.44140625" style="81" customWidth="1"/>
    <col min="15882" max="15882" width="1.6640625" style="81" customWidth="1"/>
    <col min="15883" max="15883" width="22.5546875" style="81" customWidth="1"/>
    <col min="15884" max="15884" width="1.6640625" style="81" customWidth="1"/>
    <col min="15885" max="15885" width="17.44140625" style="81" customWidth="1"/>
    <col min="15886" max="15886" width="1.6640625" style="81" customWidth="1"/>
    <col min="15887" max="15887" width="14.109375" style="81" customWidth="1"/>
    <col min="15888" max="15888" width="1.6640625" style="81" customWidth="1"/>
    <col min="15889" max="15889" width="28.5546875" style="81" customWidth="1"/>
    <col min="15890" max="15890" width="4.6640625" style="81" customWidth="1"/>
    <col min="15891" max="15897" width="0" style="81" hidden="1" customWidth="1"/>
    <col min="15898" max="16135" width="9.109375" style="81"/>
    <col min="16136" max="16136" width="0" style="81" hidden="1" customWidth="1"/>
    <col min="16137" max="16137" width="15.44140625" style="81" customWidth="1"/>
    <col min="16138" max="16138" width="1.6640625" style="81" customWidth="1"/>
    <col min="16139" max="16139" width="22.5546875" style="81" customWidth="1"/>
    <col min="16140" max="16140" width="1.6640625" style="81" customWidth="1"/>
    <col min="16141" max="16141" width="17.44140625" style="81" customWidth="1"/>
    <col min="16142" max="16142" width="1.6640625" style="81" customWidth="1"/>
    <col min="16143" max="16143" width="14.109375" style="81" customWidth="1"/>
    <col min="16144" max="16144" width="1.6640625" style="81" customWidth="1"/>
    <col min="16145" max="16145" width="28.5546875" style="81" customWidth="1"/>
    <col min="16146" max="16146" width="4.6640625" style="81" customWidth="1"/>
    <col min="16147" max="16153" width="0" style="81" hidden="1" customWidth="1"/>
    <col min="16154" max="16384" width="9.109375" style="81"/>
  </cols>
  <sheetData>
    <row r="1" spans="1:24" s="65" customFormat="1" ht="15" customHeight="1" x14ac:dyDescent="0.3">
      <c r="A1" s="265" t="str">
        <f>Index!A1</f>
        <v xml:space="preserve">                                                               Office of the State Controller                                                                </v>
      </c>
      <c r="B1" s="265"/>
      <c r="C1" s="265"/>
      <c r="D1" s="265"/>
      <c r="E1" s="265"/>
      <c r="F1" s="265"/>
      <c r="G1" s="265"/>
      <c r="H1" s="265"/>
      <c r="I1" s="265"/>
      <c r="J1" s="265"/>
      <c r="K1" s="265"/>
      <c r="L1" s="265"/>
      <c r="M1" s="265"/>
      <c r="N1" s="265"/>
      <c r="O1" s="265"/>
      <c r="P1" s="265"/>
      <c r="Q1" s="265"/>
      <c r="R1" s="263" t="str">
        <f>IF(Index!B17="na","NA","")</f>
        <v/>
      </c>
      <c r="S1" s="46"/>
      <c r="T1" s="46"/>
      <c r="U1" s="46"/>
      <c r="V1" s="46"/>
      <c r="W1" s="46"/>
      <c r="X1" s="46"/>
    </row>
    <row r="2" spans="1:24" s="65" customFormat="1" ht="15" customHeight="1" x14ac:dyDescent="0.3">
      <c r="A2" s="266" t="str">
        <f>Index!A2</f>
        <v>2021 Transfers - Interim Worksheets</v>
      </c>
      <c r="B2" s="266"/>
      <c r="C2" s="266"/>
      <c r="D2" s="266"/>
      <c r="E2" s="266"/>
      <c r="F2" s="266"/>
      <c r="G2" s="266"/>
      <c r="H2" s="266"/>
      <c r="I2" s="266"/>
      <c r="J2" s="266"/>
      <c r="K2" s="266"/>
      <c r="L2" s="266"/>
      <c r="M2" s="266"/>
      <c r="N2" s="266"/>
      <c r="O2" s="266"/>
      <c r="P2" s="266"/>
      <c r="Q2" s="266"/>
      <c r="R2" s="263"/>
      <c r="S2" s="46"/>
      <c r="T2" s="46"/>
      <c r="U2" s="46"/>
      <c r="V2" s="46"/>
      <c r="W2" s="46"/>
      <c r="X2" s="46"/>
    </row>
    <row r="3" spans="1:24" s="65" customFormat="1" ht="15" customHeight="1" x14ac:dyDescent="0.3">
      <c r="A3" s="266" t="s">
        <v>623</v>
      </c>
      <c r="B3" s="266"/>
      <c r="C3" s="266"/>
      <c r="D3" s="266"/>
      <c r="E3" s="266"/>
      <c r="F3" s="266"/>
      <c r="G3" s="266"/>
      <c r="H3" s="266"/>
      <c r="I3" s="266"/>
      <c r="J3" s="266"/>
      <c r="K3" s="266"/>
      <c r="L3" s="266"/>
      <c r="M3" s="266"/>
      <c r="N3" s="266"/>
      <c r="O3" s="266"/>
      <c r="P3" s="266"/>
      <c r="Q3" s="266"/>
      <c r="R3" s="263"/>
      <c r="S3" s="46"/>
      <c r="T3" s="46"/>
      <c r="U3" s="46"/>
      <c r="V3" s="46"/>
      <c r="W3" s="46"/>
      <c r="X3" s="46"/>
    </row>
    <row r="4" spans="1:24" s="65" customFormat="1" ht="15" customHeight="1" x14ac:dyDescent="0.3">
      <c r="A4" s="266" t="s">
        <v>651</v>
      </c>
      <c r="B4" s="266"/>
      <c r="C4" s="266"/>
      <c r="D4" s="266"/>
      <c r="E4" s="266"/>
      <c r="F4" s="266"/>
      <c r="G4" s="266"/>
      <c r="H4" s="266"/>
      <c r="I4" s="266"/>
      <c r="J4" s="266"/>
      <c r="K4" s="266"/>
      <c r="L4" s="266"/>
      <c r="M4" s="266"/>
      <c r="N4" s="266"/>
      <c r="O4" s="266"/>
      <c r="P4" s="266"/>
      <c r="Q4" s="266"/>
    </row>
    <row r="5" spans="1:24" s="69" customFormat="1" ht="15" customHeight="1" x14ac:dyDescent="0.3">
      <c r="C5" s="67"/>
      <c r="D5" s="68"/>
      <c r="E5" s="68"/>
      <c r="F5" s="68"/>
      <c r="G5" s="68"/>
      <c r="H5" s="68"/>
      <c r="I5" s="68"/>
      <c r="J5" s="68"/>
      <c r="K5" s="66"/>
      <c r="L5" s="66"/>
      <c r="M5" s="66"/>
      <c r="N5" s="66"/>
      <c r="O5" s="66" t="s">
        <v>624</v>
      </c>
      <c r="P5" s="66"/>
      <c r="Q5" s="66"/>
    </row>
    <row r="6" spans="1:24" s="69" customFormat="1" ht="15" customHeight="1" x14ac:dyDescent="0.25">
      <c r="A6" s="70" t="s">
        <v>61</v>
      </c>
      <c r="C6" s="94" t="str">
        <f>Index!E10</f>
        <v>01</v>
      </c>
      <c r="D6" s="94"/>
      <c r="E6" s="94"/>
      <c r="H6" s="71"/>
      <c r="I6" s="86"/>
      <c r="J6" s="86"/>
      <c r="K6" s="86"/>
      <c r="L6" s="71" t="s">
        <v>239</v>
      </c>
      <c r="M6" s="267" t="str">
        <f>Index!E12 &amp; Index!E14:E14</f>
        <v/>
      </c>
      <c r="N6" s="267"/>
      <c r="O6" s="267"/>
      <c r="P6" s="267"/>
      <c r="Q6" s="267"/>
    </row>
    <row r="7" spans="1:24" s="69" customFormat="1" ht="15" customHeight="1" x14ac:dyDescent="0.25">
      <c r="A7" s="70" t="s">
        <v>270</v>
      </c>
      <c r="C7" s="264" t="str">
        <f>Index!E11</f>
        <v>North Carolina General Assembly</v>
      </c>
      <c r="D7" s="264"/>
      <c r="E7" s="264"/>
      <c r="G7" s="71"/>
      <c r="I7" s="83"/>
      <c r="J7" s="83"/>
      <c r="K7" s="83"/>
      <c r="L7" s="71" t="s">
        <v>67</v>
      </c>
      <c r="M7" s="268">
        <f>Index!E13</f>
        <v>0</v>
      </c>
      <c r="N7" s="268"/>
      <c r="O7" s="268"/>
      <c r="P7" s="268"/>
      <c r="Q7" s="268"/>
    </row>
    <row r="8" spans="1:24" s="69" customFormat="1" ht="15" customHeight="1" x14ac:dyDescent="0.25">
      <c r="A8" s="70" t="s">
        <v>153</v>
      </c>
      <c r="C8" s="262"/>
      <c r="D8" s="262"/>
      <c r="E8" s="262"/>
    </row>
    <row r="9" spans="1:24" s="69" customFormat="1" ht="15" customHeight="1" thickBot="1" x14ac:dyDescent="0.3">
      <c r="A9" s="72"/>
      <c r="B9" s="72"/>
      <c r="C9" s="72"/>
      <c r="D9" s="72"/>
      <c r="E9" s="72"/>
      <c r="F9" s="72"/>
      <c r="G9" s="72"/>
      <c r="H9" s="72"/>
      <c r="I9" s="72"/>
      <c r="J9" s="72"/>
      <c r="K9" s="72"/>
      <c r="L9" s="72"/>
      <c r="M9" s="72"/>
      <c r="N9" s="72"/>
      <c r="O9" s="72"/>
      <c r="P9" s="72"/>
      <c r="Q9" s="72"/>
    </row>
    <row r="10" spans="1:24" s="69" customFormat="1" ht="15" customHeight="1" x14ac:dyDescent="0.25">
      <c r="A10" s="259" t="s">
        <v>724</v>
      </c>
      <c r="B10" s="260"/>
      <c r="C10" s="261"/>
      <c r="E10" s="259" t="s">
        <v>719</v>
      </c>
      <c r="F10" s="260"/>
      <c r="G10" s="261"/>
    </row>
    <row r="11" spans="1:24" s="69" customFormat="1" ht="15" customHeight="1" x14ac:dyDescent="0.25">
      <c r="A11" s="176"/>
      <c r="C11" s="178" t="s">
        <v>253</v>
      </c>
      <c r="E11" s="176" t="s">
        <v>240</v>
      </c>
      <c r="G11" s="177"/>
      <c r="H11" s="73" t="s">
        <v>240</v>
      </c>
      <c r="J11" s="67"/>
    </row>
    <row r="12" spans="1:24" s="69" customFormat="1" ht="15" customHeight="1" thickBot="1" x14ac:dyDescent="0.3">
      <c r="A12" s="176"/>
      <c r="C12" s="178" t="s">
        <v>625</v>
      </c>
      <c r="E12" s="176"/>
      <c r="G12" s="178"/>
      <c r="J12" s="67"/>
    </row>
    <row r="13" spans="1:24" s="69" customFormat="1" ht="15" customHeight="1" thickBot="1" x14ac:dyDescent="0.3">
      <c r="A13" s="176"/>
      <c r="C13" s="178" t="s">
        <v>929</v>
      </c>
      <c r="E13" s="176"/>
      <c r="G13" s="178"/>
      <c r="J13" s="67"/>
      <c r="M13" s="196" t="s">
        <v>931</v>
      </c>
      <c r="N13" s="197"/>
      <c r="O13" s="197"/>
      <c r="P13" s="197"/>
      <c r="Q13" s="197"/>
    </row>
    <row r="14" spans="1:24" s="69" customFormat="1" ht="15" customHeight="1" x14ac:dyDescent="0.25">
      <c r="A14" s="176"/>
      <c r="C14" s="178" t="s">
        <v>955</v>
      </c>
      <c r="E14" s="176"/>
      <c r="G14" s="178"/>
      <c r="J14" s="67"/>
      <c r="M14" s="219"/>
      <c r="N14" s="220"/>
      <c r="O14" s="220"/>
      <c r="P14" s="220"/>
      <c r="Q14" s="220"/>
    </row>
    <row r="15" spans="1:24" s="69" customFormat="1" ht="15" customHeight="1" x14ac:dyDescent="0.25">
      <c r="A15" s="176"/>
      <c r="C15" s="178" t="s">
        <v>930</v>
      </c>
      <c r="E15" s="176"/>
      <c r="G15" s="178"/>
      <c r="J15" s="67"/>
      <c r="M15" s="219"/>
      <c r="N15" s="220"/>
      <c r="O15" s="220"/>
      <c r="P15" s="220"/>
      <c r="Q15" s="220"/>
    </row>
    <row r="16" spans="1:24" s="69" customFormat="1" ht="15" customHeight="1" x14ac:dyDescent="0.25">
      <c r="A16" s="176" t="s">
        <v>619</v>
      </c>
      <c r="C16" s="178" t="s">
        <v>970</v>
      </c>
      <c r="E16" s="176" t="s">
        <v>649</v>
      </c>
      <c r="G16" s="178" t="s">
        <v>626</v>
      </c>
      <c r="J16" s="67"/>
      <c r="M16" s="198"/>
      <c r="N16" s="198"/>
      <c r="O16" s="198"/>
      <c r="P16" s="198"/>
      <c r="Q16" s="199" t="s">
        <v>932</v>
      </c>
    </row>
    <row r="17" spans="1:26" s="69" customFormat="1" ht="15" customHeight="1" thickBot="1" x14ac:dyDescent="0.3">
      <c r="A17" s="179" t="s">
        <v>650</v>
      </c>
      <c r="C17" s="180" t="s">
        <v>620</v>
      </c>
      <c r="E17" s="179" t="s">
        <v>627</v>
      </c>
      <c r="G17" s="180" t="s">
        <v>627</v>
      </c>
      <c r="I17" s="74" t="s">
        <v>272</v>
      </c>
      <c r="K17" s="74" t="s">
        <v>722</v>
      </c>
      <c r="L17" s="73"/>
      <c r="M17" s="200" t="s">
        <v>933</v>
      </c>
      <c r="N17" s="201"/>
      <c r="O17" s="200" t="s">
        <v>934</v>
      </c>
      <c r="P17" s="202"/>
      <c r="Q17" s="200" t="s">
        <v>935</v>
      </c>
      <c r="R17" s="73" t="s">
        <v>240</v>
      </c>
      <c r="S17" s="73"/>
      <c r="T17" s="73"/>
      <c r="U17" s="73"/>
      <c r="V17" s="73"/>
      <c r="W17" s="73"/>
      <c r="X17" s="73"/>
    </row>
    <row r="18" spans="1:26" s="69" customFormat="1" ht="15" customHeight="1" x14ac:dyDescent="0.25">
      <c r="A18" s="188" t="s">
        <v>720</v>
      </c>
      <c r="C18" s="189">
        <v>438101</v>
      </c>
      <c r="E18" s="190" t="s">
        <v>721</v>
      </c>
      <c r="G18" s="189">
        <v>1100</v>
      </c>
      <c r="H18" s="76"/>
      <c r="I18" s="191">
        <v>500000</v>
      </c>
      <c r="K18" s="192" t="s">
        <v>723</v>
      </c>
      <c r="L18" s="194"/>
      <c r="M18" s="205" t="s">
        <v>936</v>
      </c>
      <c r="N18" s="203"/>
      <c r="O18" s="205"/>
      <c r="P18" s="203"/>
      <c r="Q18" s="205"/>
      <c r="R18" s="6" t="str">
        <f t="shared" ref="R18:R32" si="0">IF(AND(S18,Y18),"","*")</f>
        <v/>
      </c>
      <c r="S18" s="55" t="b">
        <f>IF(OR(T18=0,T18=5),TRUE, FALSE)</f>
        <v>1</v>
      </c>
      <c r="T18" s="55">
        <f>COUNTIF(U18:Z18,FALSE)</f>
        <v>5</v>
      </c>
      <c r="U18" s="56" t="b">
        <f>ISBLANK(C18)</f>
        <v>0</v>
      </c>
      <c r="V18" s="56" t="b">
        <f>ISBLANK(E18)</f>
        <v>0</v>
      </c>
      <c r="W18" s="56" t="b">
        <f>ISBLANK(G18)</f>
        <v>0</v>
      </c>
      <c r="X18" s="56" t="b">
        <f>ISBLANK(I18)</f>
        <v>0</v>
      </c>
      <c r="Y18" s="57" t="b">
        <f t="shared" ref="Y18:Y19" si="1">IF(ISBLANK(C18),TRUE,OR(TEXT(LEFT(C18,4),"0000")="4381",TEXT(LEFT(C18,4),"0000")="4380",TEXT(LEFT(C18,4),"0000")="438F"))</f>
        <v>1</v>
      </c>
      <c r="Z18" s="69" t="b">
        <f t="shared" ref="Z18:Z32" si="2">AND(ISBLANK(M18),ISBLANK(O18),ISBLANK(Q18))</f>
        <v>0</v>
      </c>
    </row>
    <row r="19" spans="1:26" s="69" customFormat="1" ht="15" customHeight="1" x14ac:dyDescent="0.25">
      <c r="A19" s="193"/>
      <c r="C19" s="182"/>
      <c r="E19" s="181"/>
      <c r="G19" s="182"/>
      <c r="H19" s="76"/>
      <c r="I19" s="77"/>
      <c r="K19" s="75"/>
      <c r="L19" s="195"/>
      <c r="M19" s="75"/>
      <c r="N19" s="195"/>
      <c r="O19" s="204"/>
      <c r="P19" s="195"/>
      <c r="Q19" s="204"/>
      <c r="R19" s="6" t="str">
        <f t="shared" si="0"/>
        <v/>
      </c>
      <c r="S19" s="55" t="b">
        <f t="shared" ref="S19:S32" si="3">IF(OR(T19=0,T19=5),TRUE, FALSE)</f>
        <v>1</v>
      </c>
      <c r="T19" s="55">
        <f t="shared" ref="T19:T32" si="4">COUNTIF(U19:Z19,FALSE)</f>
        <v>0</v>
      </c>
      <c r="U19" s="56" t="b">
        <f t="shared" ref="U19:U32" si="5">ISBLANK(C19)</f>
        <v>1</v>
      </c>
      <c r="V19" s="56" t="b">
        <f t="shared" ref="V19:V32" si="6">ISBLANK(E19)</f>
        <v>1</v>
      </c>
      <c r="W19" s="56" t="b">
        <f t="shared" ref="W19:W32" si="7">ISBLANK(G19)</f>
        <v>1</v>
      </c>
      <c r="X19" s="56" t="b">
        <f t="shared" ref="X19:X32" si="8">ISBLANK(I19)</f>
        <v>1</v>
      </c>
      <c r="Y19" s="57" t="b">
        <f t="shared" si="1"/>
        <v>1</v>
      </c>
      <c r="Z19" s="69" t="b">
        <f t="shared" si="2"/>
        <v>1</v>
      </c>
    </row>
    <row r="20" spans="1:26" s="69" customFormat="1" ht="15" customHeight="1" x14ac:dyDescent="0.25">
      <c r="A20" s="193"/>
      <c r="C20" s="182"/>
      <c r="E20" s="181"/>
      <c r="G20" s="182"/>
      <c r="H20" s="76"/>
      <c r="I20" s="77"/>
      <c r="K20" s="75"/>
      <c r="L20" s="195"/>
      <c r="M20" s="204"/>
      <c r="N20" s="195"/>
      <c r="O20" s="204"/>
      <c r="P20" s="195"/>
      <c r="Q20" s="204"/>
      <c r="R20" s="6" t="str">
        <f t="shared" si="0"/>
        <v/>
      </c>
      <c r="S20" s="55" t="b">
        <f t="shared" si="3"/>
        <v>1</v>
      </c>
      <c r="T20" s="55">
        <f t="shared" si="4"/>
        <v>0</v>
      </c>
      <c r="U20" s="56" t="b">
        <f t="shared" si="5"/>
        <v>1</v>
      </c>
      <c r="V20" s="56" t="b">
        <f t="shared" si="6"/>
        <v>1</v>
      </c>
      <c r="W20" s="56" t="b">
        <f t="shared" si="7"/>
        <v>1</v>
      </c>
      <c r="X20" s="56" t="b">
        <f t="shared" si="8"/>
        <v>1</v>
      </c>
      <c r="Y20" s="57" t="b">
        <f>IF(ISBLANK(C20),TRUE,OR(TEXT(LEFT(C20,4),"0000")="4381",TEXT(LEFT(C20,4),"0000")="4380",TEXT(LEFT(C20,4),"0000")="438F"))</f>
        <v>1</v>
      </c>
      <c r="Z20" s="69" t="b">
        <f t="shared" si="2"/>
        <v>1</v>
      </c>
    </row>
    <row r="21" spans="1:26" s="69" customFormat="1" ht="15" customHeight="1" x14ac:dyDescent="0.25">
      <c r="A21" s="193"/>
      <c r="C21" s="182"/>
      <c r="E21" s="181"/>
      <c r="G21" s="182"/>
      <c r="H21" s="76"/>
      <c r="I21" s="77"/>
      <c r="K21" s="75"/>
      <c r="L21" s="195"/>
      <c r="M21" s="204"/>
      <c r="N21" s="195"/>
      <c r="O21" s="204"/>
      <c r="P21" s="195"/>
      <c r="Q21" s="204"/>
      <c r="R21" s="6" t="str">
        <f t="shared" si="0"/>
        <v/>
      </c>
      <c r="S21" s="55" t="b">
        <f t="shared" si="3"/>
        <v>1</v>
      </c>
      <c r="T21" s="55">
        <f t="shared" si="4"/>
        <v>0</v>
      </c>
      <c r="U21" s="56" t="b">
        <f t="shared" si="5"/>
        <v>1</v>
      </c>
      <c r="V21" s="56" t="b">
        <f t="shared" si="6"/>
        <v>1</v>
      </c>
      <c r="W21" s="56" t="b">
        <f t="shared" si="7"/>
        <v>1</v>
      </c>
      <c r="X21" s="56" t="b">
        <f t="shared" si="8"/>
        <v>1</v>
      </c>
      <c r="Y21" s="57" t="b">
        <f t="shared" ref="Y21:Y32" si="9">IF(ISBLANK(C21),TRUE,OR(TEXT(LEFT(C21,4),"0000")="4381",TEXT(LEFT(C21,4),"0000")="4380",TEXT(LEFT(C21,4),"0000")="438F"))</f>
        <v>1</v>
      </c>
      <c r="Z21" s="69" t="b">
        <f t="shared" si="2"/>
        <v>1</v>
      </c>
    </row>
    <row r="22" spans="1:26" s="69" customFormat="1" ht="15" customHeight="1" x14ac:dyDescent="0.25">
      <c r="A22" s="193"/>
      <c r="C22" s="182"/>
      <c r="E22" s="181"/>
      <c r="G22" s="182"/>
      <c r="H22" s="76"/>
      <c r="I22" s="77"/>
      <c r="K22" s="75"/>
      <c r="L22" s="195"/>
      <c r="M22" s="204"/>
      <c r="N22" s="195"/>
      <c r="O22" s="204"/>
      <c r="P22" s="195"/>
      <c r="Q22" s="204"/>
      <c r="R22" s="6" t="str">
        <f t="shared" si="0"/>
        <v/>
      </c>
      <c r="S22" s="55" t="b">
        <f t="shared" si="3"/>
        <v>1</v>
      </c>
      <c r="T22" s="55">
        <f t="shared" si="4"/>
        <v>0</v>
      </c>
      <c r="U22" s="56" t="b">
        <f t="shared" si="5"/>
        <v>1</v>
      </c>
      <c r="V22" s="56" t="b">
        <f t="shared" si="6"/>
        <v>1</v>
      </c>
      <c r="W22" s="56" t="b">
        <f t="shared" si="7"/>
        <v>1</v>
      </c>
      <c r="X22" s="56" t="b">
        <f t="shared" si="8"/>
        <v>1</v>
      </c>
      <c r="Y22" s="57" t="b">
        <f t="shared" si="9"/>
        <v>1</v>
      </c>
      <c r="Z22" s="69" t="b">
        <f t="shared" si="2"/>
        <v>1</v>
      </c>
    </row>
    <row r="23" spans="1:26" s="69" customFormat="1" ht="15" customHeight="1" x14ac:dyDescent="0.25">
      <c r="A23" s="193"/>
      <c r="C23" s="182"/>
      <c r="E23" s="181"/>
      <c r="G23" s="182"/>
      <c r="H23" s="76"/>
      <c r="I23" s="77"/>
      <c r="K23" s="75"/>
      <c r="L23" s="195"/>
      <c r="M23" s="204"/>
      <c r="N23" s="195"/>
      <c r="O23" s="204"/>
      <c r="P23" s="195"/>
      <c r="Q23" s="204"/>
      <c r="R23" s="6" t="str">
        <f t="shared" si="0"/>
        <v/>
      </c>
      <c r="S23" s="55" t="b">
        <f t="shared" si="3"/>
        <v>1</v>
      </c>
      <c r="T23" s="55">
        <f t="shared" si="4"/>
        <v>0</v>
      </c>
      <c r="U23" s="56" t="b">
        <f t="shared" si="5"/>
        <v>1</v>
      </c>
      <c r="V23" s="56" t="b">
        <f t="shared" si="6"/>
        <v>1</v>
      </c>
      <c r="W23" s="56" t="b">
        <f t="shared" si="7"/>
        <v>1</v>
      </c>
      <c r="X23" s="56" t="b">
        <f t="shared" si="8"/>
        <v>1</v>
      </c>
      <c r="Y23" s="57" t="b">
        <f t="shared" si="9"/>
        <v>1</v>
      </c>
      <c r="Z23" s="69" t="b">
        <f t="shared" si="2"/>
        <v>1</v>
      </c>
    </row>
    <row r="24" spans="1:26" s="69" customFormat="1" ht="15" customHeight="1" x14ac:dyDescent="0.25">
      <c r="A24" s="193"/>
      <c r="C24" s="182"/>
      <c r="E24" s="181"/>
      <c r="G24" s="182"/>
      <c r="H24" s="76"/>
      <c r="I24" s="77"/>
      <c r="K24" s="75"/>
      <c r="L24" s="195"/>
      <c r="M24" s="204"/>
      <c r="N24" s="195"/>
      <c r="O24" s="204"/>
      <c r="P24" s="195"/>
      <c r="Q24" s="204"/>
      <c r="R24" s="6" t="str">
        <f t="shared" si="0"/>
        <v/>
      </c>
      <c r="S24" s="55" t="b">
        <f t="shared" si="3"/>
        <v>1</v>
      </c>
      <c r="T24" s="55">
        <f t="shared" si="4"/>
        <v>0</v>
      </c>
      <c r="U24" s="56" t="b">
        <f t="shared" si="5"/>
        <v>1</v>
      </c>
      <c r="V24" s="56" t="b">
        <f t="shared" si="6"/>
        <v>1</v>
      </c>
      <c r="W24" s="56" t="b">
        <f t="shared" si="7"/>
        <v>1</v>
      </c>
      <c r="X24" s="56" t="b">
        <f t="shared" si="8"/>
        <v>1</v>
      </c>
      <c r="Y24" s="57" t="b">
        <f t="shared" si="9"/>
        <v>1</v>
      </c>
      <c r="Z24" s="69" t="b">
        <f t="shared" si="2"/>
        <v>1</v>
      </c>
    </row>
    <row r="25" spans="1:26" s="69" customFormat="1" ht="15" customHeight="1" x14ac:dyDescent="0.25">
      <c r="A25" s="193"/>
      <c r="C25" s="182"/>
      <c r="E25" s="181"/>
      <c r="G25" s="182"/>
      <c r="H25" s="76"/>
      <c r="I25" s="77"/>
      <c r="K25" s="75"/>
      <c r="L25" s="195"/>
      <c r="M25" s="204"/>
      <c r="N25" s="195"/>
      <c r="O25" s="204"/>
      <c r="P25" s="195"/>
      <c r="Q25" s="204"/>
      <c r="R25" s="6" t="str">
        <f t="shared" si="0"/>
        <v/>
      </c>
      <c r="S25" s="55" t="b">
        <f t="shared" si="3"/>
        <v>1</v>
      </c>
      <c r="T25" s="55">
        <f t="shared" si="4"/>
        <v>0</v>
      </c>
      <c r="U25" s="56" t="b">
        <f t="shared" si="5"/>
        <v>1</v>
      </c>
      <c r="V25" s="56" t="b">
        <f t="shared" si="6"/>
        <v>1</v>
      </c>
      <c r="W25" s="56" t="b">
        <f t="shared" si="7"/>
        <v>1</v>
      </c>
      <c r="X25" s="56" t="b">
        <f t="shared" si="8"/>
        <v>1</v>
      </c>
      <c r="Y25" s="57" t="b">
        <f t="shared" si="9"/>
        <v>1</v>
      </c>
      <c r="Z25" s="69" t="b">
        <f t="shared" si="2"/>
        <v>1</v>
      </c>
    </row>
    <row r="26" spans="1:26" s="69" customFormat="1" ht="15" customHeight="1" x14ac:dyDescent="0.25">
      <c r="A26" s="193"/>
      <c r="C26" s="182"/>
      <c r="E26" s="181"/>
      <c r="G26" s="182"/>
      <c r="H26" s="76"/>
      <c r="I26" s="77"/>
      <c r="K26" s="75"/>
      <c r="L26" s="195"/>
      <c r="M26" s="204"/>
      <c r="N26" s="195"/>
      <c r="O26" s="204"/>
      <c r="P26" s="195"/>
      <c r="Q26" s="204"/>
      <c r="R26" s="6" t="str">
        <f t="shared" si="0"/>
        <v/>
      </c>
      <c r="S26" s="55" t="b">
        <f t="shared" si="3"/>
        <v>1</v>
      </c>
      <c r="T26" s="55">
        <f t="shared" si="4"/>
        <v>0</v>
      </c>
      <c r="U26" s="56" t="b">
        <f t="shared" si="5"/>
        <v>1</v>
      </c>
      <c r="V26" s="56" t="b">
        <f t="shared" si="6"/>
        <v>1</v>
      </c>
      <c r="W26" s="56" t="b">
        <f t="shared" si="7"/>
        <v>1</v>
      </c>
      <c r="X26" s="56" t="b">
        <f t="shared" si="8"/>
        <v>1</v>
      </c>
      <c r="Y26" s="57" t="b">
        <f t="shared" si="9"/>
        <v>1</v>
      </c>
      <c r="Z26" s="69" t="b">
        <f t="shared" si="2"/>
        <v>1</v>
      </c>
    </row>
    <row r="27" spans="1:26" s="69" customFormat="1" ht="15" customHeight="1" x14ac:dyDescent="0.25">
      <c r="A27" s="193"/>
      <c r="C27" s="182"/>
      <c r="E27" s="181"/>
      <c r="G27" s="182"/>
      <c r="H27" s="76"/>
      <c r="I27" s="77"/>
      <c r="K27" s="75"/>
      <c r="L27" s="195"/>
      <c r="M27" s="204"/>
      <c r="N27" s="195"/>
      <c r="O27" s="204"/>
      <c r="P27" s="195"/>
      <c r="Q27" s="204"/>
      <c r="R27" s="6" t="str">
        <f t="shared" si="0"/>
        <v/>
      </c>
      <c r="S27" s="55" t="b">
        <f t="shared" si="3"/>
        <v>1</v>
      </c>
      <c r="T27" s="55">
        <f t="shared" si="4"/>
        <v>0</v>
      </c>
      <c r="U27" s="56" t="b">
        <f t="shared" si="5"/>
        <v>1</v>
      </c>
      <c r="V27" s="56" t="b">
        <f t="shared" si="6"/>
        <v>1</v>
      </c>
      <c r="W27" s="56" t="b">
        <f t="shared" si="7"/>
        <v>1</v>
      </c>
      <c r="X27" s="56" t="b">
        <f t="shared" si="8"/>
        <v>1</v>
      </c>
      <c r="Y27" s="57" t="b">
        <f t="shared" si="9"/>
        <v>1</v>
      </c>
      <c r="Z27" s="69" t="b">
        <f t="shared" si="2"/>
        <v>1</v>
      </c>
    </row>
    <row r="28" spans="1:26" s="69" customFormat="1" ht="15" customHeight="1" x14ac:dyDescent="0.25">
      <c r="A28" s="193"/>
      <c r="C28" s="182"/>
      <c r="E28" s="181"/>
      <c r="G28" s="182"/>
      <c r="H28" s="76"/>
      <c r="I28" s="77"/>
      <c r="K28" s="75"/>
      <c r="L28" s="195"/>
      <c r="M28" s="204"/>
      <c r="N28" s="195"/>
      <c r="O28" s="204"/>
      <c r="P28" s="195"/>
      <c r="Q28" s="204"/>
      <c r="R28" s="6" t="str">
        <f t="shared" si="0"/>
        <v/>
      </c>
      <c r="S28" s="55" t="b">
        <f t="shared" si="3"/>
        <v>1</v>
      </c>
      <c r="T28" s="55">
        <f t="shared" si="4"/>
        <v>0</v>
      </c>
      <c r="U28" s="56" t="b">
        <f t="shared" si="5"/>
        <v>1</v>
      </c>
      <c r="V28" s="56" t="b">
        <f t="shared" si="6"/>
        <v>1</v>
      </c>
      <c r="W28" s="56" t="b">
        <f t="shared" si="7"/>
        <v>1</v>
      </c>
      <c r="X28" s="56" t="b">
        <f t="shared" si="8"/>
        <v>1</v>
      </c>
      <c r="Y28" s="57" t="b">
        <f t="shared" si="9"/>
        <v>1</v>
      </c>
      <c r="Z28" s="69" t="b">
        <f t="shared" si="2"/>
        <v>1</v>
      </c>
    </row>
    <row r="29" spans="1:26" s="69" customFormat="1" ht="15" customHeight="1" x14ac:dyDescent="0.25">
      <c r="A29" s="193"/>
      <c r="C29" s="182"/>
      <c r="E29" s="181"/>
      <c r="G29" s="182"/>
      <c r="H29" s="76"/>
      <c r="I29" s="77"/>
      <c r="K29" s="75"/>
      <c r="L29" s="195"/>
      <c r="M29" s="204"/>
      <c r="N29" s="195"/>
      <c r="O29" s="204"/>
      <c r="P29" s="195"/>
      <c r="Q29" s="204"/>
      <c r="R29" s="6" t="str">
        <f t="shared" si="0"/>
        <v/>
      </c>
      <c r="S29" s="55" t="b">
        <f t="shared" si="3"/>
        <v>1</v>
      </c>
      <c r="T29" s="55">
        <f t="shared" si="4"/>
        <v>0</v>
      </c>
      <c r="U29" s="56" t="b">
        <f t="shared" si="5"/>
        <v>1</v>
      </c>
      <c r="V29" s="56" t="b">
        <f t="shared" si="6"/>
        <v>1</v>
      </c>
      <c r="W29" s="56" t="b">
        <f t="shared" si="7"/>
        <v>1</v>
      </c>
      <c r="X29" s="56" t="b">
        <f t="shared" si="8"/>
        <v>1</v>
      </c>
      <c r="Y29" s="57" t="b">
        <f t="shared" si="9"/>
        <v>1</v>
      </c>
      <c r="Z29" s="69" t="b">
        <f t="shared" si="2"/>
        <v>1</v>
      </c>
    </row>
    <row r="30" spans="1:26" s="69" customFormat="1" ht="15" customHeight="1" x14ac:dyDescent="0.25">
      <c r="A30" s="193"/>
      <c r="C30" s="182"/>
      <c r="E30" s="181"/>
      <c r="G30" s="182"/>
      <c r="H30" s="76"/>
      <c r="I30" s="77"/>
      <c r="K30" s="75"/>
      <c r="L30" s="195"/>
      <c r="M30" s="204"/>
      <c r="N30" s="195"/>
      <c r="O30" s="204"/>
      <c r="P30" s="195"/>
      <c r="Q30" s="204"/>
      <c r="R30" s="6" t="str">
        <f t="shared" si="0"/>
        <v/>
      </c>
      <c r="S30" s="55" t="b">
        <f t="shared" si="3"/>
        <v>1</v>
      </c>
      <c r="T30" s="55">
        <f t="shared" si="4"/>
        <v>0</v>
      </c>
      <c r="U30" s="56" t="b">
        <f t="shared" si="5"/>
        <v>1</v>
      </c>
      <c r="V30" s="56" t="b">
        <f t="shared" si="6"/>
        <v>1</v>
      </c>
      <c r="W30" s="56" t="b">
        <f t="shared" si="7"/>
        <v>1</v>
      </c>
      <c r="X30" s="56" t="b">
        <f t="shared" si="8"/>
        <v>1</v>
      </c>
      <c r="Y30" s="57" t="b">
        <f t="shared" si="9"/>
        <v>1</v>
      </c>
      <c r="Z30" s="69" t="b">
        <f t="shared" si="2"/>
        <v>1</v>
      </c>
    </row>
    <row r="31" spans="1:26" s="69" customFormat="1" ht="15" customHeight="1" x14ac:dyDescent="0.25">
      <c r="A31" s="193"/>
      <c r="C31" s="182"/>
      <c r="E31" s="181"/>
      <c r="G31" s="182"/>
      <c r="H31" s="76"/>
      <c r="I31" s="77"/>
      <c r="K31" s="75"/>
      <c r="L31" s="195"/>
      <c r="M31" s="204"/>
      <c r="N31" s="195"/>
      <c r="O31" s="204"/>
      <c r="P31" s="195"/>
      <c r="Q31" s="204"/>
      <c r="R31" s="6" t="str">
        <f t="shared" si="0"/>
        <v/>
      </c>
      <c r="S31" s="55" t="b">
        <f t="shared" si="3"/>
        <v>1</v>
      </c>
      <c r="T31" s="55">
        <f t="shared" si="4"/>
        <v>0</v>
      </c>
      <c r="U31" s="56" t="b">
        <f t="shared" si="5"/>
        <v>1</v>
      </c>
      <c r="V31" s="56" t="b">
        <f t="shared" si="6"/>
        <v>1</v>
      </c>
      <c r="W31" s="56" t="b">
        <f t="shared" si="7"/>
        <v>1</v>
      </c>
      <c r="X31" s="56" t="b">
        <f t="shared" si="8"/>
        <v>1</v>
      </c>
      <c r="Y31" s="57" t="b">
        <f t="shared" si="9"/>
        <v>1</v>
      </c>
      <c r="Z31" s="69" t="b">
        <f t="shared" si="2"/>
        <v>1</v>
      </c>
    </row>
    <row r="32" spans="1:26" s="69" customFormat="1" ht="15" customHeight="1" x14ac:dyDescent="0.25">
      <c r="A32" s="193"/>
      <c r="C32" s="182"/>
      <c r="E32" s="181"/>
      <c r="G32" s="182"/>
      <c r="H32" s="76"/>
      <c r="I32" s="77"/>
      <c r="K32" s="75"/>
      <c r="L32" s="195"/>
      <c r="M32" s="204"/>
      <c r="N32" s="195"/>
      <c r="O32" s="204"/>
      <c r="P32" s="195"/>
      <c r="Q32" s="204"/>
      <c r="R32" s="6" t="str">
        <f t="shared" si="0"/>
        <v/>
      </c>
      <c r="S32" s="55" t="b">
        <f t="shared" si="3"/>
        <v>1</v>
      </c>
      <c r="T32" s="55">
        <f t="shared" si="4"/>
        <v>0</v>
      </c>
      <c r="U32" s="56" t="b">
        <f t="shared" si="5"/>
        <v>1</v>
      </c>
      <c r="V32" s="56" t="b">
        <f t="shared" si="6"/>
        <v>1</v>
      </c>
      <c r="W32" s="56" t="b">
        <f t="shared" si="7"/>
        <v>1</v>
      </c>
      <c r="X32" s="56" t="b">
        <f t="shared" si="8"/>
        <v>1</v>
      </c>
      <c r="Y32" s="57" t="b">
        <f t="shared" si="9"/>
        <v>1</v>
      </c>
      <c r="Z32" s="69" t="b">
        <f t="shared" si="2"/>
        <v>1</v>
      </c>
    </row>
    <row r="33" spans="1:25" ht="20.100000000000001" customHeight="1" thickBot="1" x14ac:dyDescent="0.35">
      <c r="A33" s="186"/>
      <c r="B33" s="187"/>
      <c r="C33" s="185"/>
      <c r="D33" s="78"/>
      <c r="E33" s="183"/>
      <c r="F33" s="184"/>
      <c r="G33" s="185"/>
      <c r="H33" s="79"/>
      <c r="I33" s="78"/>
      <c r="J33" s="78"/>
      <c r="K33" s="78"/>
      <c r="L33" s="78"/>
      <c r="M33" s="78"/>
      <c r="N33" s="78"/>
      <c r="O33" s="78"/>
      <c r="P33" s="78"/>
      <c r="Q33" s="78"/>
      <c r="R33" s="80"/>
      <c r="S33" s="55">
        <f>COUNTIF(S18:S32,FALSE)</f>
        <v>0</v>
      </c>
      <c r="T33" s="80"/>
      <c r="U33" s="80"/>
      <c r="V33" s="80"/>
      <c r="W33" s="80"/>
      <c r="X33" s="80"/>
      <c r="Y33" s="58">
        <f>COUNTIF(Y18:Y32,FALSE)</f>
        <v>0</v>
      </c>
    </row>
    <row r="34" spans="1:25" ht="6" customHeight="1" x14ac:dyDescent="0.3">
      <c r="C34" s="78"/>
      <c r="D34" s="78"/>
      <c r="E34" s="78"/>
      <c r="F34" s="78"/>
      <c r="G34" s="78"/>
      <c r="H34" s="79"/>
      <c r="I34" s="78"/>
      <c r="J34" s="78"/>
      <c r="K34" s="78"/>
      <c r="L34" s="78"/>
      <c r="M34" s="78"/>
      <c r="N34" s="78"/>
      <c r="O34" s="78"/>
      <c r="P34" s="78"/>
      <c r="Q34" s="78"/>
      <c r="R34" s="80"/>
      <c r="S34" s="55"/>
      <c r="T34" s="80"/>
      <c r="U34" s="80"/>
      <c r="V34" s="80"/>
      <c r="W34" s="80"/>
      <c r="X34" s="80"/>
      <c r="Y34" s="58"/>
    </row>
    <row r="35" spans="1:25" s="60" customFormat="1" ht="11.25" customHeight="1" x14ac:dyDescent="0.25">
      <c r="A35" s="60" t="s">
        <v>622</v>
      </c>
    </row>
    <row r="36" spans="1:25" s="49" customFormat="1" ht="14.25" customHeight="1" x14ac:dyDescent="0.25">
      <c r="A36" s="61"/>
      <c r="B36" s="109"/>
      <c r="C36" s="109"/>
      <c r="D36" s="61"/>
      <c r="E36" s="61"/>
      <c r="F36" s="61"/>
      <c r="G36" s="61"/>
      <c r="H36" s="61"/>
      <c r="I36" s="61"/>
      <c r="J36" s="61"/>
      <c r="K36" s="61"/>
      <c r="L36" s="61"/>
      <c r="M36" s="61"/>
      <c r="N36" s="61"/>
      <c r="O36" s="61"/>
      <c r="P36" s="61"/>
      <c r="Q36" s="61"/>
    </row>
    <row r="37" spans="1:25" s="49" customFormat="1" ht="15" customHeight="1" x14ac:dyDescent="0.25">
      <c r="A37" s="61"/>
      <c r="B37" s="114"/>
      <c r="C37" s="114"/>
      <c r="D37" s="61"/>
      <c r="E37" s="61"/>
      <c r="F37" s="61"/>
      <c r="G37" s="61"/>
      <c r="H37" s="61"/>
      <c r="I37" s="61"/>
      <c r="J37" s="61"/>
      <c r="K37" s="62"/>
      <c r="L37" s="62"/>
      <c r="M37" s="62"/>
      <c r="N37" s="62"/>
      <c r="O37" s="62"/>
      <c r="P37" s="62"/>
      <c r="Q37" s="62"/>
    </row>
    <row r="38" spans="1:25" s="49" customFormat="1" ht="15" customHeight="1" x14ac:dyDescent="0.25">
      <c r="A38" s="62"/>
      <c r="B38" s="109"/>
      <c r="C38" s="109"/>
      <c r="D38" s="62"/>
      <c r="E38" s="62"/>
      <c r="F38" s="62"/>
      <c r="G38" s="62"/>
      <c r="H38" s="62"/>
      <c r="I38" s="62"/>
      <c r="J38" s="62"/>
      <c r="K38" s="62"/>
      <c r="L38" s="62"/>
      <c r="M38" s="62"/>
      <c r="N38" s="62"/>
      <c r="O38" s="62"/>
      <c r="P38" s="62"/>
      <c r="Q38" s="62"/>
    </row>
    <row r="39" spans="1:25" ht="25.65" customHeight="1" x14ac:dyDescent="0.3">
      <c r="F39" s="78"/>
    </row>
    <row r="40" spans="1:25" ht="20.85" customHeight="1" x14ac:dyDescent="0.3">
      <c r="A40" s="157" t="s">
        <v>662</v>
      </c>
      <c r="F40" s="78"/>
    </row>
    <row r="41" spans="1:25" ht="20.85" customHeight="1" x14ac:dyDescent="0.3">
      <c r="A41" s="157" t="s">
        <v>661</v>
      </c>
      <c r="F41" s="78"/>
    </row>
    <row r="42" spans="1:25" ht="20.85" customHeight="1" x14ac:dyDescent="0.3">
      <c r="B42" s="12"/>
      <c r="C42" s="12"/>
      <c r="F42" s="78"/>
    </row>
    <row r="43" spans="1:25" ht="20.85" customHeight="1" x14ac:dyDescent="0.3">
      <c r="F43" s="78"/>
      <c r="G43" s="81" t="s">
        <v>240</v>
      </c>
    </row>
    <row r="44" spans="1:25" ht="20.85" customHeight="1" x14ac:dyDescent="0.3">
      <c r="F44" s="78"/>
    </row>
    <row r="45" spans="1:25" ht="20.85" customHeight="1" x14ac:dyDescent="0.3">
      <c r="F45" s="78"/>
    </row>
    <row r="46" spans="1:25" ht="20.85" customHeight="1" x14ac:dyDescent="0.3">
      <c r="F46" s="78"/>
      <c r="G46" s="82" t="s">
        <v>240</v>
      </c>
      <c r="H46" s="82"/>
      <c r="R46" s="82" t="s">
        <v>240</v>
      </c>
      <c r="S46" s="82"/>
      <c r="T46" s="82"/>
      <c r="U46" s="82"/>
      <c r="V46" s="82"/>
      <c r="W46" s="82"/>
      <c r="X46" s="82"/>
    </row>
    <row r="47" spans="1:25" x14ac:dyDescent="0.3">
      <c r="F47" s="78"/>
    </row>
    <row r="48" spans="1:25" x14ac:dyDescent="0.3">
      <c r="F48" s="78"/>
    </row>
    <row r="49" spans="6:6" x14ac:dyDescent="0.3">
      <c r="F49" s="78"/>
    </row>
    <row r="50" spans="6:6" x14ac:dyDescent="0.3">
      <c r="F50" s="78"/>
    </row>
    <row r="51" spans="6:6" x14ac:dyDescent="0.3">
      <c r="F51" s="78"/>
    </row>
    <row r="52" spans="6:6" x14ac:dyDescent="0.3">
      <c r="F52" s="78"/>
    </row>
    <row r="53" spans="6:6" x14ac:dyDescent="0.3">
      <c r="F53" s="78"/>
    </row>
    <row r="54" spans="6:6" x14ac:dyDescent="0.3">
      <c r="F54" s="78"/>
    </row>
    <row r="55" spans="6:6" x14ac:dyDescent="0.3">
      <c r="F55" s="78"/>
    </row>
    <row r="56" spans="6:6" x14ac:dyDescent="0.3">
      <c r="F56" s="78"/>
    </row>
    <row r="57" spans="6:6" x14ac:dyDescent="0.3">
      <c r="F57" s="78"/>
    </row>
    <row r="58" spans="6:6" x14ac:dyDescent="0.3">
      <c r="F58" s="78"/>
    </row>
    <row r="59" spans="6:6" x14ac:dyDescent="0.3">
      <c r="F59" s="78"/>
    </row>
    <row r="60" spans="6:6" x14ac:dyDescent="0.3">
      <c r="F60" s="78"/>
    </row>
    <row r="61" spans="6:6" x14ac:dyDescent="0.3">
      <c r="F61" s="78"/>
    </row>
    <row r="62" spans="6:6" x14ac:dyDescent="0.3">
      <c r="F62" s="78"/>
    </row>
    <row r="63" spans="6:6" x14ac:dyDescent="0.3">
      <c r="F63" s="78"/>
    </row>
    <row r="64" spans="6:6" x14ac:dyDescent="0.3">
      <c r="F64" s="78"/>
    </row>
    <row r="65" spans="6:6" x14ac:dyDescent="0.3">
      <c r="F65" s="78"/>
    </row>
    <row r="66" spans="6:6" x14ac:dyDescent="0.3">
      <c r="F66" s="78"/>
    </row>
    <row r="67" spans="6:6" x14ac:dyDescent="0.3">
      <c r="F67" s="78"/>
    </row>
    <row r="68" spans="6:6" x14ac:dyDescent="0.3">
      <c r="F68" s="78"/>
    </row>
    <row r="69" spans="6:6" x14ac:dyDescent="0.3">
      <c r="F69" s="78"/>
    </row>
    <row r="70" spans="6:6" x14ac:dyDescent="0.3">
      <c r="F70" s="78"/>
    </row>
    <row r="71" spans="6:6" x14ac:dyDescent="0.3">
      <c r="F71" s="78"/>
    </row>
    <row r="72" spans="6:6" x14ac:dyDescent="0.3">
      <c r="F72" s="78"/>
    </row>
    <row r="73" spans="6:6" x14ac:dyDescent="0.3">
      <c r="F73" s="78"/>
    </row>
    <row r="74" spans="6:6" x14ac:dyDescent="0.3">
      <c r="F74" s="78"/>
    </row>
    <row r="75" spans="6:6" x14ac:dyDescent="0.3">
      <c r="F75" s="78"/>
    </row>
    <row r="76" spans="6:6" x14ac:dyDescent="0.3">
      <c r="F76" s="78"/>
    </row>
    <row r="77" spans="6:6" x14ac:dyDescent="0.3">
      <c r="F77" s="78"/>
    </row>
    <row r="78" spans="6:6" x14ac:dyDescent="0.3">
      <c r="F78" s="78"/>
    </row>
    <row r="79" spans="6:6" x14ac:dyDescent="0.3">
      <c r="F79" s="78"/>
    </row>
    <row r="80" spans="6:6" x14ac:dyDescent="0.3">
      <c r="F80" s="78"/>
    </row>
    <row r="81" spans="6:6" x14ac:dyDescent="0.3">
      <c r="F81" s="78"/>
    </row>
    <row r="82" spans="6:6" x14ac:dyDescent="0.3">
      <c r="F82" s="78"/>
    </row>
    <row r="83" spans="6:6" x14ac:dyDescent="0.3">
      <c r="F83" s="78"/>
    </row>
    <row r="84" spans="6:6" x14ac:dyDescent="0.3">
      <c r="F84" s="78"/>
    </row>
    <row r="85" spans="6:6" x14ac:dyDescent="0.3">
      <c r="F85" s="78"/>
    </row>
    <row r="86" spans="6:6" x14ac:dyDescent="0.3">
      <c r="F86" s="78"/>
    </row>
    <row r="87" spans="6:6" x14ac:dyDescent="0.3">
      <c r="F87" s="78"/>
    </row>
    <row r="88" spans="6:6" x14ac:dyDescent="0.3">
      <c r="F88" s="78"/>
    </row>
    <row r="89" spans="6:6" x14ac:dyDescent="0.3">
      <c r="F89" s="78"/>
    </row>
    <row r="90" spans="6:6" x14ac:dyDescent="0.3">
      <c r="F90" s="78"/>
    </row>
    <row r="91" spans="6:6" x14ac:dyDescent="0.3">
      <c r="F91" s="78"/>
    </row>
    <row r="92" spans="6:6" x14ac:dyDescent="0.3">
      <c r="F92" s="78"/>
    </row>
    <row r="93" spans="6:6" x14ac:dyDescent="0.3">
      <c r="F93" s="78"/>
    </row>
    <row r="94" spans="6:6" x14ac:dyDescent="0.3">
      <c r="F94" s="78"/>
    </row>
    <row r="95" spans="6:6" x14ac:dyDescent="0.3">
      <c r="F95" s="78"/>
    </row>
    <row r="96" spans="6:6" x14ac:dyDescent="0.3">
      <c r="F96" s="78"/>
    </row>
    <row r="97" spans="6:6" x14ac:dyDescent="0.3">
      <c r="F97" s="78"/>
    </row>
    <row r="98" spans="6:6" x14ac:dyDescent="0.3">
      <c r="F98" s="78"/>
    </row>
    <row r="99" spans="6:6" x14ac:dyDescent="0.3">
      <c r="F99" s="78"/>
    </row>
    <row r="100" spans="6:6" x14ac:dyDescent="0.3">
      <c r="F100" s="78"/>
    </row>
    <row r="101" spans="6:6" x14ac:dyDescent="0.3">
      <c r="F101" s="78"/>
    </row>
    <row r="102" spans="6:6" x14ac:dyDescent="0.3">
      <c r="F102" s="78"/>
    </row>
    <row r="103" spans="6:6" x14ac:dyDescent="0.3">
      <c r="F103" s="78"/>
    </row>
    <row r="104" spans="6:6" x14ac:dyDescent="0.3">
      <c r="F104" s="78"/>
    </row>
    <row r="105" spans="6:6" x14ac:dyDescent="0.3">
      <c r="F105" s="78"/>
    </row>
    <row r="106" spans="6:6" x14ac:dyDescent="0.3">
      <c r="F106" s="78"/>
    </row>
    <row r="107" spans="6:6" x14ac:dyDescent="0.3">
      <c r="F107" s="78"/>
    </row>
    <row r="108" spans="6:6" x14ac:dyDescent="0.3">
      <c r="F108" s="78"/>
    </row>
    <row r="109" spans="6:6" x14ac:dyDescent="0.3">
      <c r="F109" s="78"/>
    </row>
    <row r="110" spans="6:6" x14ac:dyDescent="0.3">
      <c r="F110" s="78"/>
    </row>
    <row r="111" spans="6:6" x14ac:dyDescent="0.3">
      <c r="F111" s="78"/>
    </row>
    <row r="112" spans="6:6" x14ac:dyDescent="0.3">
      <c r="F112" s="78"/>
    </row>
    <row r="113" spans="6:6" x14ac:dyDescent="0.3">
      <c r="F113" s="78"/>
    </row>
    <row r="114" spans="6:6" x14ac:dyDescent="0.3">
      <c r="F114" s="78"/>
    </row>
    <row r="115" spans="6:6" x14ac:dyDescent="0.3">
      <c r="F115" s="78"/>
    </row>
    <row r="116" spans="6:6" x14ac:dyDescent="0.3">
      <c r="F116" s="78"/>
    </row>
    <row r="117" spans="6:6" x14ac:dyDescent="0.3">
      <c r="F117" s="78"/>
    </row>
    <row r="118" spans="6:6" x14ac:dyDescent="0.3">
      <c r="F118" s="78"/>
    </row>
    <row r="119" spans="6:6" x14ac:dyDescent="0.3">
      <c r="F119" s="78"/>
    </row>
    <row r="120" spans="6:6" x14ac:dyDescent="0.3">
      <c r="F120" s="78"/>
    </row>
    <row r="121" spans="6:6" x14ac:dyDescent="0.3">
      <c r="F121" s="78"/>
    </row>
    <row r="122" spans="6:6" x14ac:dyDescent="0.3">
      <c r="F122" s="78"/>
    </row>
    <row r="123" spans="6:6" x14ac:dyDescent="0.3">
      <c r="F123" s="78"/>
    </row>
    <row r="124" spans="6:6" x14ac:dyDescent="0.3">
      <c r="F124" s="78"/>
    </row>
    <row r="125" spans="6:6" x14ac:dyDescent="0.3">
      <c r="F125" s="78"/>
    </row>
    <row r="126" spans="6:6" x14ac:dyDescent="0.3">
      <c r="F126" s="78"/>
    </row>
    <row r="127" spans="6:6" x14ac:dyDescent="0.3">
      <c r="F127" s="78"/>
    </row>
    <row r="128" spans="6:6" x14ac:dyDescent="0.3">
      <c r="F128" s="78"/>
    </row>
    <row r="129" spans="6:6" x14ac:dyDescent="0.3">
      <c r="F129" s="78"/>
    </row>
    <row r="130" spans="6:6" x14ac:dyDescent="0.3">
      <c r="F130" s="78"/>
    </row>
    <row r="131" spans="6:6" x14ac:dyDescent="0.3">
      <c r="F131" s="78"/>
    </row>
    <row r="132" spans="6:6" x14ac:dyDescent="0.3">
      <c r="F132" s="78"/>
    </row>
    <row r="133" spans="6:6" x14ac:dyDescent="0.3">
      <c r="F133" s="78"/>
    </row>
    <row r="134" spans="6:6" x14ac:dyDescent="0.3">
      <c r="F134" s="78"/>
    </row>
    <row r="135" spans="6:6" x14ac:dyDescent="0.3">
      <c r="F135" s="78"/>
    </row>
    <row r="136" spans="6:6" x14ac:dyDescent="0.3">
      <c r="F136" s="78"/>
    </row>
    <row r="137" spans="6:6" x14ac:dyDescent="0.3">
      <c r="F137" s="78"/>
    </row>
    <row r="138" spans="6:6" x14ac:dyDescent="0.3">
      <c r="F138" s="78"/>
    </row>
    <row r="139" spans="6:6" x14ac:dyDescent="0.3">
      <c r="F139" s="78"/>
    </row>
    <row r="140" spans="6:6" x14ac:dyDescent="0.3">
      <c r="F140" s="78"/>
    </row>
    <row r="141" spans="6:6" x14ac:dyDescent="0.3">
      <c r="F141" s="78"/>
    </row>
    <row r="142" spans="6:6" x14ac:dyDescent="0.3">
      <c r="F142" s="78"/>
    </row>
    <row r="143" spans="6:6" x14ac:dyDescent="0.3">
      <c r="F143" s="78"/>
    </row>
    <row r="144" spans="6:6" x14ac:dyDescent="0.3">
      <c r="F144" s="78"/>
    </row>
    <row r="145" spans="6:6" x14ac:dyDescent="0.3">
      <c r="F145" s="78"/>
    </row>
    <row r="146" spans="6:6" x14ac:dyDescent="0.3">
      <c r="F146" s="78"/>
    </row>
    <row r="147" spans="6:6" x14ac:dyDescent="0.3">
      <c r="F147" s="78"/>
    </row>
    <row r="148" spans="6:6" x14ac:dyDescent="0.3">
      <c r="F148" s="78"/>
    </row>
    <row r="149" spans="6:6" x14ac:dyDescent="0.3">
      <c r="F149" s="78"/>
    </row>
    <row r="150" spans="6:6" x14ac:dyDescent="0.3">
      <c r="F150" s="78"/>
    </row>
    <row r="151" spans="6:6" x14ac:dyDescent="0.3">
      <c r="F151" s="78"/>
    </row>
    <row r="152" spans="6:6" x14ac:dyDescent="0.3">
      <c r="F152" s="78"/>
    </row>
    <row r="153" spans="6:6" x14ac:dyDescent="0.3">
      <c r="F153" s="78"/>
    </row>
    <row r="154" spans="6:6" x14ac:dyDescent="0.3">
      <c r="F154" s="78"/>
    </row>
    <row r="155" spans="6:6" x14ac:dyDescent="0.3">
      <c r="F155" s="78"/>
    </row>
    <row r="156" spans="6:6" x14ac:dyDescent="0.3">
      <c r="F156" s="78"/>
    </row>
    <row r="157" spans="6:6" x14ac:dyDescent="0.3">
      <c r="F157" s="78"/>
    </row>
    <row r="158" spans="6:6" x14ac:dyDescent="0.3">
      <c r="F158" s="78"/>
    </row>
    <row r="159" spans="6:6" x14ac:dyDescent="0.3">
      <c r="F159" s="78"/>
    </row>
    <row r="160" spans="6:6" x14ac:dyDescent="0.3">
      <c r="F160" s="78"/>
    </row>
    <row r="161" spans="6:6" x14ac:dyDescent="0.3">
      <c r="F161" s="78"/>
    </row>
    <row r="162" spans="6:6" x14ac:dyDescent="0.3">
      <c r="F162" s="78"/>
    </row>
    <row r="163" spans="6:6" x14ac:dyDescent="0.3">
      <c r="F163" s="78"/>
    </row>
    <row r="164" spans="6:6" x14ac:dyDescent="0.3">
      <c r="F164" s="78"/>
    </row>
    <row r="165" spans="6:6" x14ac:dyDescent="0.3">
      <c r="F165" s="78"/>
    </row>
    <row r="166" spans="6:6" x14ac:dyDescent="0.3">
      <c r="F166" s="78"/>
    </row>
    <row r="167" spans="6:6" x14ac:dyDescent="0.3">
      <c r="F167" s="78"/>
    </row>
    <row r="168" spans="6:6" x14ac:dyDescent="0.3">
      <c r="F168" s="78"/>
    </row>
    <row r="169" spans="6:6" x14ac:dyDescent="0.3">
      <c r="F169" s="78"/>
    </row>
    <row r="170" spans="6:6" x14ac:dyDescent="0.3">
      <c r="F170" s="78"/>
    </row>
    <row r="171" spans="6:6" x14ac:dyDescent="0.3">
      <c r="F171" s="78"/>
    </row>
  </sheetData>
  <sheetProtection algorithmName="SHA-512" hashValue="peAz+gTf3YEZOfHVBFDrQ+E5KENlEdTeNGFXq/ftgTwYW5pwYIdx38kQwVFDLwVTCGL6e7l0MXGRZkNXb511/A==" saltValue="ySCglHoHTUVPj72G79ypTw==" spinCount="100000" sheet="1" formatColumns="0" formatRows="0"/>
  <dataConsolidate/>
  <mergeCells count="11">
    <mergeCell ref="A10:C10"/>
    <mergeCell ref="E10:G10"/>
    <mergeCell ref="C8:E8"/>
    <mergeCell ref="R1:R3"/>
    <mergeCell ref="C7:E7"/>
    <mergeCell ref="A1:Q1"/>
    <mergeCell ref="A2:Q2"/>
    <mergeCell ref="A3:Q3"/>
    <mergeCell ref="A4:Q4"/>
    <mergeCell ref="M6:Q6"/>
    <mergeCell ref="M7:Q7"/>
  </mergeCells>
  <conditionalFormatting sqref="S1:X3">
    <cfRule type="cellIs" dxfId="5" priority="2" stopIfTrue="1" operator="equal">
      <formula>"na"</formula>
    </cfRule>
  </conditionalFormatting>
  <conditionalFormatting sqref="R1:R3">
    <cfRule type="cellIs" dxfId="4" priority="1" stopIfTrue="1" operator="equal">
      <formula>"na"</formula>
    </cfRule>
  </conditionalFormatting>
  <dataValidations disablePrompts="1" count="4">
    <dataValidation type="textLength" operator="equal" allowBlank="1" showInputMessage="1" showErrorMessage="1" errorTitle="Invalid data!" error="GASB number must be 4 digits." sqref="WVU983048:WVV983062 JF8:JG8 TB8:TC8 ACX8:ACY8 AMT8:AMU8 AWP8:AWQ8 BGL8:BGM8 BQH8:BQI8 CAD8:CAE8 CJZ8:CKA8 CTV8:CTW8 DDR8:DDS8 DNN8:DNO8 DXJ8:DXK8 EHF8:EHG8 ERB8:ERC8 FAX8:FAY8 FKT8:FKU8 FUP8:FUQ8 GEL8:GEM8 GOH8:GOI8 GYD8:GYE8 HHZ8:HIA8 HRV8:HRW8 IBR8:IBS8 ILN8:ILO8 IVJ8:IVK8 JFF8:JFG8 JPB8:JPC8 JYX8:JYY8 KIT8:KIU8 KSP8:KSQ8 LCL8:LCM8 LMH8:LMI8 LWD8:LWE8 MFZ8:MGA8 MPV8:MPW8 MZR8:MZS8 NJN8:NJO8 NTJ8:NTK8 ODF8:ODG8 ONB8:ONC8 OWX8:OWY8 PGT8:PGU8 PQP8:PQQ8 QAL8:QAM8 QKH8:QKI8 QUD8:QUE8 RDZ8:REA8 RNV8:RNW8 RXR8:RXS8 SHN8:SHO8 SRJ8:SRK8 TBF8:TBG8 TLB8:TLC8 TUX8:TUY8 UET8:UEU8 UOP8:UOQ8 UYL8:UYM8 VIH8:VII8 VSD8:VSE8 WBZ8:WCA8 WLV8:WLW8 WVR8:WVS8 D65538:E65538 JF65538:JG65538 TB65538:TC65538 ACX65538:ACY65538 AMT65538:AMU65538 AWP65538:AWQ65538 BGL65538:BGM65538 BQH65538:BQI65538 CAD65538:CAE65538 CJZ65538:CKA65538 CTV65538:CTW65538 DDR65538:DDS65538 DNN65538:DNO65538 DXJ65538:DXK65538 EHF65538:EHG65538 ERB65538:ERC65538 FAX65538:FAY65538 FKT65538:FKU65538 FUP65538:FUQ65538 GEL65538:GEM65538 GOH65538:GOI65538 GYD65538:GYE65538 HHZ65538:HIA65538 HRV65538:HRW65538 IBR65538:IBS65538 ILN65538:ILO65538 IVJ65538:IVK65538 JFF65538:JFG65538 JPB65538:JPC65538 JYX65538:JYY65538 KIT65538:KIU65538 KSP65538:KSQ65538 LCL65538:LCM65538 LMH65538:LMI65538 LWD65538:LWE65538 MFZ65538:MGA65538 MPV65538:MPW65538 MZR65538:MZS65538 NJN65538:NJO65538 NTJ65538:NTK65538 ODF65538:ODG65538 ONB65538:ONC65538 OWX65538:OWY65538 PGT65538:PGU65538 PQP65538:PQQ65538 QAL65538:QAM65538 QKH65538:QKI65538 QUD65538:QUE65538 RDZ65538:REA65538 RNV65538:RNW65538 RXR65538:RXS65538 SHN65538:SHO65538 SRJ65538:SRK65538 TBF65538:TBG65538 TLB65538:TLC65538 TUX65538:TUY65538 UET65538:UEU65538 UOP65538:UOQ65538 UYL65538:UYM65538 VIH65538:VII65538 VSD65538:VSE65538 WBZ65538:WCA65538 WLV65538:WLW65538 WVR65538:WVS65538 D131074:E131074 JF131074:JG131074 TB131074:TC131074 ACX131074:ACY131074 AMT131074:AMU131074 AWP131074:AWQ131074 BGL131074:BGM131074 BQH131074:BQI131074 CAD131074:CAE131074 CJZ131074:CKA131074 CTV131074:CTW131074 DDR131074:DDS131074 DNN131074:DNO131074 DXJ131074:DXK131074 EHF131074:EHG131074 ERB131074:ERC131074 FAX131074:FAY131074 FKT131074:FKU131074 FUP131074:FUQ131074 GEL131074:GEM131074 GOH131074:GOI131074 GYD131074:GYE131074 HHZ131074:HIA131074 HRV131074:HRW131074 IBR131074:IBS131074 ILN131074:ILO131074 IVJ131074:IVK131074 JFF131074:JFG131074 JPB131074:JPC131074 JYX131074:JYY131074 KIT131074:KIU131074 KSP131074:KSQ131074 LCL131074:LCM131074 LMH131074:LMI131074 LWD131074:LWE131074 MFZ131074:MGA131074 MPV131074:MPW131074 MZR131074:MZS131074 NJN131074:NJO131074 NTJ131074:NTK131074 ODF131074:ODG131074 ONB131074:ONC131074 OWX131074:OWY131074 PGT131074:PGU131074 PQP131074:PQQ131074 QAL131074:QAM131074 QKH131074:QKI131074 QUD131074:QUE131074 RDZ131074:REA131074 RNV131074:RNW131074 RXR131074:RXS131074 SHN131074:SHO131074 SRJ131074:SRK131074 TBF131074:TBG131074 TLB131074:TLC131074 TUX131074:TUY131074 UET131074:UEU131074 UOP131074:UOQ131074 UYL131074:UYM131074 VIH131074:VII131074 VSD131074:VSE131074 WBZ131074:WCA131074 WLV131074:WLW131074 WVR131074:WVS131074 D196610:E196610 JF196610:JG196610 TB196610:TC196610 ACX196610:ACY196610 AMT196610:AMU196610 AWP196610:AWQ196610 BGL196610:BGM196610 BQH196610:BQI196610 CAD196610:CAE196610 CJZ196610:CKA196610 CTV196610:CTW196610 DDR196610:DDS196610 DNN196610:DNO196610 DXJ196610:DXK196610 EHF196610:EHG196610 ERB196610:ERC196610 FAX196610:FAY196610 FKT196610:FKU196610 FUP196610:FUQ196610 GEL196610:GEM196610 GOH196610:GOI196610 GYD196610:GYE196610 HHZ196610:HIA196610 HRV196610:HRW196610 IBR196610:IBS196610 ILN196610:ILO196610 IVJ196610:IVK196610 JFF196610:JFG196610 JPB196610:JPC196610 JYX196610:JYY196610 KIT196610:KIU196610 KSP196610:KSQ196610 LCL196610:LCM196610 LMH196610:LMI196610 LWD196610:LWE196610 MFZ196610:MGA196610 MPV196610:MPW196610 MZR196610:MZS196610 NJN196610:NJO196610 NTJ196610:NTK196610 ODF196610:ODG196610 ONB196610:ONC196610 OWX196610:OWY196610 PGT196610:PGU196610 PQP196610:PQQ196610 QAL196610:QAM196610 QKH196610:QKI196610 QUD196610:QUE196610 RDZ196610:REA196610 RNV196610:RNW196610 RXR196610:RXS196610 SHN196610:SHO196610 SRJ196610:SRK196610 TBF196610:TBG196610 TLB196610:TLC196610 TUX196610:TUY196610 UET196610:UEU196610 UOP196610:UOQ196610 UYL196610:UYM196610 VIH196610:VII196610 VSD196610:VSE196610 WBZ196610:WCA196610 WLV196610:WLW196610 WVR196610:WVS196610 D262146:E262146 JF262146:JG262146 TB262146:TC262146 ACX262146:ACY262146 AMT262146:AMU262146 AWP262146:AWQ262146 BGL262146:BGM262146 BQH262146:BQI262146 CAD262146:CAE262146 CJZ262146:CKA262146 CTV262146:CTW262146 DDR262146:DDS262146 DNN262146:DNO262146 DXJ262146:DXK262146 EHF262146:EHG262146 ERB262146:ERC262146 FAX262146:FAY262146 FKT262146:FKU262146 FUP262146:FUQ262146 GEL262146:GEM262146 GOH262146:GOI262146 GYD262146:GYE262146 HHZ262146:HIA262146 HRV262146:HRW262146 IBR262146:IBS262146 ILN262146:ILO262146 IVJ262146:IVK262146 JFF262146:JFG262146 JPB262146:JPC262146 JYX262146:JYY262146 KIT262146:KIU262146 KSP262146:KSQ262146 LCL262146:LCM262146 LMH262146:LMI262146 LWD262146:LWE262146 MFZ262146:MGA262146 MPV262146:MPW262146 MZR262146:MZS262146 NJN262146:NJO262146 NTJ262146:NTK262146 ODF262146:ODG262146 ONB262146:ONC262146 OWX262146:OWY262146 PGT262146:PGU262146 PQP262146:PQQ262146 QAL262146:QAM262146 QKH262146:QKI262146 QUD262146:QUE262146 RDZ262146:REA262146 RNV262146:RNW262146 RXR262146:RXS262146 SHN262146:SHO262146 SRJ262146:SRK262146 TBF262146:TBG262146 TLB262146:TLC262146 TUX262146:TUY262146 UET262146:UEU262146 UOP262146:UOQ262146 UYL262146:UYM262146 VIH262146:VII262146 VSD262146:VSE262146 WBZ262146:WCA262146 WLV262146:WLW262146 WVR262146:WVS262146 D327682:E327682 JF327682:JG327682 TB327682:TC327682 ACX327682:ACY327682 AMT327682:AMU327682 AWP327682:AWQ327682 BGL327682:BGM327682 BQH327682:BQI327682 CAD327682:CAE327682 CJZ327682:CKA327682 CTV327682:CTW327682 DDR327682:DDS327682 DNN327682:DNO327682 DXJ327682:DXK327682 EHF327682:EHG327682 ERB327682:ERC327682 FAX327682:FAY327682 FKT327682:FKU327682 FUP327682:FUQ327682 GEL327682:GEM327682 GOH327682:GOI327682 GYD327682:GYE327682 HHZ327682:HIA327682 HRV327682:HRW327682 IBR327682:IBS327682 ILN327682:ILO327682 IVJ327682:IVK327682 JFF327682:JFG327682 JPB327682:JPC327682 JYX327682:JYY327682 KIT327682:KIU327682 KSP327682:KSQ327682 LCL327682:LCM327682 LMH327682:LMI327682 LWD327682:LWE327682 MFZ327682:MGA327682 MPV327682:MPW327682 MZR327682:MZS327682 NJN327682:NJO327682 NTJ327682:NTK327682 ODF327682:ODG327682 ONB327682:ONC327682 OWX327682:OWY327682 PGT327682:PGU327682 PQP327682:PQQ327682 QAL327682:QAM327682 QKH327682:QKI327682 QUD327682:QUE327682 RDZ327682:REA327682 RNV327682:RNW327682 RXR327682:RXS327682 SHN327682:SHO327682 SRJ327682:SRK327682 TBF327682:TBG327682 TLB327682:TLC327682 TUX327682:TUY327682 UET327682:UEU327682 UOP327682:UOQ327682 UYL327682:UYM327682 VIH327682:VII327682 VSD327682:VSE327682 WBZ327682:WCA327682 WLV327682:WLW327682 WVR327682:WVS327682 D393218:E393218 JF393218:JG393218 TB393218:TC393218 ACX393218:ACY393218 AMT393218:AMU393218 AWP393218:AWQ393218 BGL393218:BGM393218 BQH393218:BQI393218 CAD393218:CAE393218 CJZ393218:CKA393218 CTV393218:CTW393218 DDR393218:DDS393218 DNN393218:DNO393218 DXJ393218:DXK393218 EHF393218:EHG393218 ERB393218:ERC393218 FAX393218:FAY393218 FKT393218:FKU393218 FUP393218:FUQ393218 GEL393218:GEM393218 GOH393218:GOI393218 GYD393218:GYE393218 HHZ393218:HIA393218 HRV393218:HRW393218 IBR393218:IBS393218 ILN393218:ILO393218 IVJ393218:IVK393218 JFF393218:JFG393218 JPB393218:JPC393218 JYX393218:JYY393218 KIT393218:KIU393218 KSP393218:KSQ393218 LCL393218:LCM393218 LMH393218:LMI393218 LWD393218:LWE393218 MFZ393218:MGA393218 MPV393218:MPW393218 MZR393218:MZS393218 NJN393218:NJO393218 NTJ393218:NTK393218 ODF393218:ODG393218 ONB393218:ONC393218 OWX393218:OWY393218 PGT393218:PGU393218 PQP393218:PQQ393218 QAL393218:QAM393218 QKH393218:QKI393218 QUD393218:QUE393218 RDZ393218:REA393218 RNV393218:RNW393218 RXR393218:RXS393218 SHN393218:SHO393218 SRJ393218:SRK393218 TBF393218:TBG393218 TLB393218:TLC393218 TUX393218:TUY393218 UET393218:UEU393218 UOP393218:UOQ393218 UYL393218:UYM393218 VIH393218:VII393218 VSD393218:VSE393218 WBZ393218:WCA393218 WLV393218:WLW393218 WVR393218:WVS393218 D458754:E458754 JF458754:JG458754 TB458754:TC458754 ACX458754:ACY458754 AMT458754:AMU458754 AWP458754:AWQ458754 BGL458754:BGM458754 BQH458754:BQI458754 CAD458754:CAE458754 CJZ458754:CKA458754 CTV458754:CTW458754 DDR458754:DDS458754 DNN458754:DNO458754 DXJ458754:DXK458754 EHF458754:EHG458754 ERB458754:ERC458754 FAX458754:FAY458754 FKT458754:FKU458754 FUP458754:FUQ458754 GEL458754:GEM458754 GOH458754:GOI458754 GYD458754:GYE458754 HHZ458754:HIA458754 HRV458754:HRW458754 IBR458754:IBS458754 ILN458754:ILO458754 IVJ458754:IVK458754 JFF458754:JFG458754 JPB458754:JPC458754 JYX458754:JYY458754 KIT458754:KIU458754 KSP458754:KSQ458754 LCL458754:LCM458754 LMH458754:LMI458754 LWD458754:LWE458754 MFZ458754:MGA458754 MPV458754:MPW458754 MZR458754:MZS458754 NJN458754:NJO458754 NTJ458754:NTK458754 ODF458754:ODG458754 ONB458754:ONC458754 OWX458754:OWY458754 PGT458754:PGU458754 PQP458754:PQQ458754 QAL458754:QAM458754 QKH458754:QKI458754 QUD458754:QUE458754 RDZ458754:REA458754 RNV458754:RNW458754 RXR458754:RXS458754 SHN458754:SHO458754 SRJ458754:SRK458754 TBF458754:TBG458754 TLB458754:TLC458754 TUX458754:TUY458754 UET458754:UEU458754 UOP458754:UOQ458754 UYL458754:UYM458754 VIH458754:VII458754 VSD458754:VSE458754 WBZ458754:WCA458754 WLV458754:WLW458754 WVR458754:WVS458754 D524290:E524290 JF524290:JG524290 TB524290:TC524290 ACX524290:ACY524290 AMT524290:AMU524290 AWP524290:AWQ524290 BGL524290:BGM524290 BQH524290:BQI524290 CAD524290:CAE524290 CJZ524290:CKA524290 CTV524290:CTW524290 DDR524290:DDS524290 DNN524290:DNO524290 DXJ524290:DXK524290 EHF524290:EHG524290 ERB524290:ERC524290 FAX524290:FAY524290 FKT524290:FKU524290 FUP524290:FUQ524290 GEL524290:GEM524290 GOH524290:GOI524290 GYD524290:GYE524290 HHZ524290:HIA524290 HRV524290:HRW524290 IBR524290:IBS524290 ILN524290:ILO524290 IVJ524290:IVK524290 JFF524290:JFG524290 JPB524290:JPC524290 JYX524290:JYY524290 KIT524290:KIU524290 KSP524290:KSQ524290 LCL524290:LCM524290 LMH524290:LMI524290 LWD524290:LWE524290 MFZ524290:MGA524290 MPV524290:MPW524290 MZR524290:MZS524290 NJN524290:NJO524290 NTJ524290:NTK524290 ODF524290:ODG524290 ONB524290:ONC524290 OWX524290:OWY524290 PGT524290:PGU524290 PQP524290:PQQ524290 QAL524290:QAM524290 QKH524290:QKI524290 QUD524290:QUE524290 RDZ524290:REA524290 RNV524290:RNW524290 RXR524290:RXS524290 SHN524290:SHO524290 SRJ524290:SRK524290 TBF524290:TBG524290 TLB524290:TLC524290 TUX524290:TUY524290 UET524290:UEU524290 UOP524290:UOQ524290 UYL524290:UYM524290 VIH524290:VII524290 VSD524290:VSE524290 WBZ524290:WCA524290 WLV524290:WLW524290 WVR524290:WVS524290 D589826:E589826 JF589826:JG589826 TB589826:TC589826 ACX589826:ACY589826 AMT589826:AMU589826 AWP589826:AWQ589826 BGL589826:BGM589826 BQH589826:BQI589826 CAD589826:CAE589826 CJZ589826:CKA589826 CTV589826:CTW589826 DDR589826:DDS589826 DNN589826:DNO589826 DXJ589826:DXK589826 EHF589826:EHG589826 ERB589826:ERC589826 FAX589826:FAY589826 FKT589826:FKU589826 FUP589826:FUQ589826 GEL589826:GEM589826 GOH589826:GOI589826 GYD589826:GYE589826 HHZ589826:HIA589826 HRV589826:HRW589826 IBR589826:IBS589826 ILN589826:ILO589826 IVJ589826:IVK589826 JFF589826:JFG589826 JPB589826:JPC589826 JYX589826:JYY589826 KIT589826:KIU589826 KSP589826:KSQ589826 LCL589826:LCM589826 LMH589826:LMI589826 LWD589826:LWE589826 MFZ589826:MGA589826 MPV589826:MPW589826 MZR589826:MZS589826 NJN589826:NJO589826 NTJ589826:NTK589826 ODF589826:ODG589826 ONB589826:ONC589826 OWX589826:OWY589826 PGT589826:PGU589826 PQP589826:PQQ589826 QAL589826:QAM589826 QKH589826:QKI589826 QUD589826:QUE589826 RDZ589826:REA589826 RNV589826:RNW589826 RXR589826:RXS589826 SHN589826:SHO589826 SRJ589826:SRK589826 TBF589826:TBG589826 TLB589826:TLC589826 TUX589826:TUY589826 UET589826:UEU589826 UOP589826:UOQ589826 UYL589826:UYM589826 VIH589826:VII589826 VSD589826:VSE589826 WBZ589826:WCA589826 WLV589826:WLW589826 WVR589826:WVS589826 D655362:E655362 JF655362:JG655362 TB655362:TC655362 ACX655362:ACY655362 AMT655362:AMU655362 AWP655362:AWQ655362 BGL655362:BGM655362 BQH655362:BQI655362 CAD655362:CAE655362 CJZ655362:CKA655362 CTV655362:CTW655362 DDR655362:DDS655362 DNN655362:DNO655362 DXJ655362:DXK655362 EHF655362:EHG655362 ERB655362:ERC655362 FAX655362:FAY655362 FKT655362:FKU655362 FUP655362:FUQ655362 GEL655362:GEM655362 GOH655362:GOI655362 GYD655362:GYE655362 HHZ655362:HIA655362 HRV655362:HRW655362 IBR655362:IBS655362 ILN655362:ILO655362 IVJ655362:IVK655362 JFF655362:JFG655362 JPB655362:JPC655362 JYX655362:JYY655362 KIT655362:KIU655362 KSP655362:KSQ655362 LCL655362:LCM655362 LMH655362:LMI655362 LWD655362:LWE655362 MFZ655362:MGA655362 MPV655362:MPW655362 MZR655362:MZS655362 NJN655362:NJO655362 NTJ655362:NTK655362 ODF655362:ODG655362 ONB655362:ONC655362 OWX655362:OWY655362 PGT655362:PGU655362 PQP655362:PQQ655362 QAL655362:QAM655362 QKH655362:QKI655362 QUD655362:QUE655362 RDZ655362:REA655362 RNV655362:RNW655362 RXR655362:RXS655362 SHN655362:SHO655362 SRJ655362:SRK655362 TBF655362:TBG655362 TLB655362:TLC655362 TUX655362:TUY655362 UET655362:UEU655362 UOP655362:UOQ655362 UYL655362:UYM655362 VIH655362:VII655362 VSD655362:VSE655362 WBZ655362:WCA655362 WLV655362:WLW655362 WVR655362:WVS655362 D720898:E720898 JF720898:JG720898 TB720898:TC720898 ACX720898:ACY720898 AMT720898:AMU720898 AWP720898:AWQ720898 BGL720898:BGM720898 BQH720898:BQI720898 CAD720898:CAE720898 CJZ720898:CKA720898 CTV720898:CTW720898 DDR720898:DDS720898 DNN720898:DNO720898 DXJ720898:DXK720898 EHF720898:EHG720898 ERB720898:ERC720898 FAX720898:FAY720898 FKT720898:FKU720898 FUP720898:FUQ720898 GEL720898:GEM720898 GOH720898:GOI720898 GYD720898:GYE720898 HHZ720898:HIA720898 HRV720898:HRW720898 IBR720898:IBS720898 ILN720898:ILO720898 IVJ720898:IVK720898 JFF720898:JFG720898 JPB720898:JPC720898 JYX720898:JYY720898 KIT720898:KIU720898 KSP720898:KSQ720898 LCL720898:LCM720898 LMH720898:LMI720898 LWD720898:LWE720898 MFZ720898:MGA720898 MPV720898:MPW720898 MZR720898:MZS720898 NJN720898:NJO720898 NTJ720898:NTK720898 ODF720898:ODG720898 ONB720898:ONC720898 OWX720898:OWY720898 PGT720898:PGU720898 PQP720898:PQQ720898 QAL720898:QAM720898 QKH720898:QKI720898 QUD720898:QUE720898 RDZ720898:REA720898 RNV720898:RNW720898 RXR720898:RXS720898 SHN720898:SHO720898 SRJ720898:SRK720898 TBF720898:TBG720898 TLB720898:TLC720898 TUX720898:TUY720898 UET720898:UEU720898 UOP720898:UOQ720898 UYL720898:UYM720898 VIH720898:VII720898 VSD720898:VSE720898 WBZ720898:WCA720898 WLV720898:WLW720898 WVR720898:WVS720898 D786434:E786434 JF786434:JG786434 TB786434:TC786434 ACX786434:ACY786434 AMT786434:AMU786434 AWP786434:AWQ786434 BGL786434:BGM786434 BQH786434:BQI786434 CAD786434:CAE786434 CJZ786434:CKA786434 CTV786434:CTW786434 DDR786434:DDS786434 DNN786434:DNO786434 DXJ786434:DXK786434 EHF786434:EHG786434 ERB786434:ERC786434 FAX786434:FAY786434 FKT786434:FKU786434 FUP786434:FUQ786434 GEL786434:GEM786434 GOH786434:GOI786434 GYD786434:GYE786434 HHZ786434:HIA786434 HRV786434:HRW786434 IBR786434:IBS786434 ILN786434:ILO786434 IVJ786434:IVK786434 JFF786434:JFG786434 JPB786434:JPC786434 JYX786434:JYY786434 KIT786434:KIU786434 KSP786434:KSQ786434 LCL786434:LCM786434 LMH786434:LMI786434 LWD786434:LWE786434 MFZ786434:MGA786434 MPV786434:MPW786434 MZR786434:MZS786434 NJN786434:NJO786434 NTJ786434:NTK786434 ODF786434:ODG786434 ONB786434:ONC786434 OWX786434:OWY786434 PGT786434:PGU786434 PQP786434:PQQ786434 QAL786434:QAM786434 QKH786434:QKI786434 QUD786434:QUE786434 RDZ786434:REA786434 RNV786434:RNW786434 RXR786434:RXS786434 SHN786434:SHO786434 SRJ786434:SRK786434 TBF786434:TBG786434 TLB786434:TLC786434 TUX786434:TUY786434 UET786434:UEU786434 UOP786434:UOQ786434 UYL786434:UYM786434 VIH786434:VII786434 VSD786434:VSE786434 WBZ786434:WCA786434 WLV786434:WLW786434 WVR786434:WVS786434 D851970:E851970 JF851970:JG851970 TB851970:TC851970 ACX851970:ACY851970 AMT851970:AMU851970 AWP851970:AWQ851970 BGL851970:BGM851970 BQH851970:BQI851970 CAD851970:CAE851970 CJZ851970:CKA851970 CTV851970:CTW851970 DDR851970:DDS851970 DNN851970:DNO851970 DXJ851970:DXK851970 EHF851970:EHG851970 ERB851970:ERC851970 FAX851970:FAY851970 FKT851970:FKU851970 FUP851970:FUQ851970 GEL851970:GEM851970 GOH851970:GOI851970 GYD851970:GYE851970 HHZ851970:HIA851970 HRV851970:HRW851970 IBR851970:IBS851970 ILN851970:ILO851970 IVJ851970:IVK851970 JFF851970:JFG851970 JPB851970:JPC851970 JYX851970:JYY851970 KIT851970:KIU851970 KSP851970:KSQ851970 LCL851970:LCM851970 LMH851970:LMI851970 LWD851970:LWE851970 MFZ851970:MGA851970 MPV851970:MPW851970 MZR851970:MZS851970 NJN851970:NJO851970 NTJ851970:NTK851970 ODF851970:ODG851970 ONB851970:ONC851970 OWX851970:OWY851970 PGT851970:PGU851970 PQP851970:PQQ851970 QAL851970:QAM851970 QKH851970:QKI851970 QUD851970:QUE851970 RDZ851970:REA851970 RNV851970:RNW851970 RXR851970:RXS851970 SHN851970:SHO851970 SRJ851970:SRK851970 TBF851970:TBG851970 TLB851970:TLC851970 TUX851970:TUY851970 UET851970:UEU851970 UOP851970:UOQ851970 UYL851970:UYM851970 VIH851970:VII851970 VSD851970:VSE851970 WBZ851970:WCA851970 WLV851970:WLW851970 WVR851970:WVS851970 D917506:E917506 JF917506:JG917506 TB917506:TC917506 ACX917506:ACY917506 AMT917506:AMU917506 AWP917506:AWQ917506 BGL917506:BGM917506 BQH917506:BQI917506 CAD917506:CAE917506 CJZ917506:CKA917506 CTV917506:CTW917506 DDR917506:DDS917506 DNN917506:DNO917506 DXJ917506:DXK917506 EHF917506:EHG917506 ERB917506:ERC917506 FAX917506:FAY917506 FKT917506:FKU917506 FUP917506:FUQ917506 GEL917506:GEM917506 GOH917506:GOI917506 GYD917506:GYE917506 HHZ917506:HIA917506 HRV917506:HRW917506 IBR917506:IBS917506 ILN917506:ILO917506 IVJ917506:IVK917506 JFF917506:JFG917506 JPB917506:JPC917506 JYX917506:JYY917506 KIT917506:KIU917506 KSP917506:KSQ917506 LCL917506:LCM917506 LMH917506:LMI917506 LWD917506:LWE917506 MFZ917506:MGA917506 MPV917506:MPW917506 MZR917506:MZS917506 NJN917506:NJO917506 NTJ917506:NTK917506 ODF917506:ODG917506 ONB917506:ONC917506 OWX917506:OWY917506 PGT917506:PGU917506 PQP917506:PQQ917506 QAL917506:QAM917506 QKH917506:QKI917506 QUD917506:QUE917506 RDZ917506:REA917506 RNV917506:RNW917506 RXR917506:RXS917506 SHN917506:SHO917506 SRJ917506:SRK917506 TBF917506:TBG917506 TLB917506:TLC917506 TUX917506:TUY917506 UET917506:UEU917506 UOP917506:UOQ917506 UYL917506:UYM917506 VIH917506:VII917506 VSD917506:VSE917506 WBZ917506:WCA917506 WLV917506:WLW917506 WVR917506:WVS917506 D983042:E983042 JF983042:JG983042 TB983042:TC983042 ACX983042:ACY983042 AMT983042:AMU983042 AWP983042:AWQ983042 BGL983042:BGM983042 BQH983042:BQI983042 CAD983042:CAE983042 CJZ983042:CKA983042 CTV983042:CTW983042 DDR983042:DDS983042 DNN983042:DNO983042 DXJ983042:DXK983042 EHF983042:EHG983042 ERB983042:ERC983042 FAX983042:FAY983042 FKT983042:FKU983042 FUP983042:FUQ983042 GEL983042:GEM983042 GOH983042:GOI983042 GYD983042:GYE983042 HHZ983042:HIA983042 HRV983042:HRW983042 IBR983042:IBS983042 ILN983042:ILO983042 IVJ983042:IVK983042 JFF983042:JFG983042 JPB983042:JPC983042 JYX983042:JYY983042 KIT983042:KIU983042 KSP983042:KSQ983042 LCL983042:LCM983042 LMH983042:LMI983042 LWD983042:LWE983042 MFZ983042:MGA983042 MPV983042:MPW983042 MZR983042:MZS983042 NJN983042:NJO983042 NTJ983042:NTK983042 ODF983042:ODG983042 ONB983042:ONC983042 OWX983042:OWY983042 PGT983042:PGU983042 PQP983042:PQQ983042 QAL983042:QAM983042 QKH983042:QKI983042 QUD983042:QUE983042 RDZ983042:REA983042 RNV983042:RNW983042 RXR983042:RXS983042 SHN983042:SHO983042 SRJ983042:SRK983042 TBF983042:TBG983042 TLB983042:TLC983042 TUX983042:TUY983042 UET983042:UEU983042 UOP983042:UOQ983042 UYL983042:UYM983042 VIH983042:VII983042 VSD983042:VSE983042 WBZ983042:WCA983042 WLV983042:WLW983042 WVR983042:WVS983042 G18:H32 JI18:JJ32 TE18:TF32 ADA18:ADB32 AMW18:AMX32 AWS18:AWT32 BGO18:BGP32 BQK18:BQL32 CAG18:CAH32 CKC18:CKD32 CTY18:CTZ32 DDU18:DDV32 DNQ18:DNR32 DXM18:DXN32 EHI18:EHJ32 ERE18:ERF32 FBA18:FBB32 FKW18:FKX32 FUS18:FUT32 GEO18:GEP32 GOK18:GOL32 GYG18:GYH32 HIC18:HID32 HRY18:HRZ32 IBU18:IBV32 ILQ18:ILR32 IVM18:IVN32 JFI18:JFJ32 JPE18:JPF32 JZA18:JZB32 KIW18:KIX32 KSS18:KST32 LCO18:LCP32 LMK18:LML32 LWG18:LWH32 MGC18:MGD32 MPY18:MPZ32 MZU18:MZV32 NJQ18:NJR32 NTM18:NTN32 ODI18:ODJ32 ONE18:ONF32 OXA18:OXB32 PGW18:PGX32 PQS18:PQT32 QAO18:QAP32 QKK18:QKL32 QUG18:QUH32 REC18:RED32 RNY18:RNZ32 RXU18:RXV32 SHQ18:SHR32 SRM18:SRN32 TBI18:TBJ32 TLE18:TLF32 TVA18:TVB32 UEW18:UEX32 UOS18:UOT32 UYO18:UYP32 VIK18:VIL32 VSG18:VSH32 WCC18:WCD32 WLY18:WLZ32 WVU18:WVV32 G65544:H65558 JI65544:JJ65558 TE65544:TF65558 ADA65544:ADB65558 AMW65544:AMX65558 AWS65544:AWT65558 BGO65544:BGP65558 BQK65544:BQL65558 CAG65544:CAH65558 CKC65544:CKD65558 CTY65544:CTZ65558 DDU65544:DDV65558 DNQ65544:DNR65558 DXM65544:DXN65558 EHI65544:EHJ65558 ERE65544:ERF65558 FBA65544:FBB65558 FKW65544:FKX65558 FUS65544:FUT65558 GEO65544:GEP65558 GOK65544:GOL65558 GYG65544:GYH65558 HIC65544:HID65558 HRY65544:HRZ65558 IBU65544:IBV65558 ILQ65544:ILR65558 IVM65544:IVN65558 JFI65544:JFJ65558 JPE65544:JPF65558 JZA65544:JZB65558 KIW65544:KIX65558 KSS65544:KST65558 LCO65544:LCP65558 LMK65544:LML65558 LWG65544:LWH65558 MGC65544:MGD65558 MPY65544:MPZ65558 MZU65544:MZV65558 NJQ65544:NJR65558 NTM65544:NTN65558 ODI65544:ODJ65558 ONE65544:ONF65558 OXA65544:OXB65558 PGW65544:PGX65558 PQS65544:PQT65558 QAO65544:QAP65558 QKK65544:QKL65558 QUG65544:QUH65558 REC65544:RED65558 RNY65544:RNZ65558 RXU65544:RXV65558 SHQ65544:SHR65558 SRM65544:SRN65558 TBI65544:TBJ65558 TLE65544:TLF65558 TVA65544:TVB65558 UEW65544:UEX65558 UOS65544:UOT65558 UYO65544:UYP65558 VIK65544:VIL65558 VSG65544:VSH65558 WCC65544:WCD65558 WLY65544:WLZ65558 WVU65544:WVV65558 G131080:H131094 JI131080:JJ131094 TE131080:TF131094 ADA131080:ADB131094 AMW131080:AMX131094 AWS131080:AWT131094 BGO131080:BGP131094 BQK131080:BQL131094 CAG131080:CAH131094 CKC131080:CKD131094 CTY131080:CTZ131094 DDU131080:DDV131094 DNQ131080:DNR131094 DXM131080:DXN131094 EHI131080:EHJ131094 ERE131080:ERF131094 FBA131080:FBB131094 FKW131080:FKX131094 FUS131080:FUT131094 GEO131080:GEP131094 GOK131080:GOL131094 GYG131080:GYH131094 HIC131080:HID131094 HRY131080:HRZ131094 IBU131080:IBV131094 ILQ131080:ILR131094 IVM131080:IVN131094 JFI131080:JFJ131094 JPE131080:JPF131094 JZA131080:JZB131094 KIW131080:KIX131094 KSS131080:KST131094 LCO131080:LCP131094 LMK131080:LML131094 LWG131080:LWH131094 MGC131080:MGD131094 MPY131080:MPZ131094 MZU131080:MZV131094 NJQ131080:NJR131094 NTM131080:NTN131094 ODI131080:ODJ131094 ONE131080:ONF131094 OXA131080:OXB131094 PGW131080:PGX131094 PQS131080:PQT131094 QAO131080:QAP131094 QKK131080:QKL131094 QUG131080:QUH131094 REC131080:RED131094 RNY131080:RNZ131094 RXU131080:RXV131094 SHQ131080:SHR131094 SRM131080:SRN131094 TBI131080:TBJ131094 TLE131080:TLF131094 TVA131080:TVB131094 UEW131080:UEX131094 UOS131080:UOT131094 UYO131080:UYP131094 VIK131080:VIL131094 VSG131080:VSH131094 WCC131080:WCD131094 WLY131080:WLZ131094 WVU131080:WVV131094 G196616:H196630 JI196616:JJ196630 TE196616:TF196630 ADA196616:ADB196630 AMW196616:AMX196630 AWS196616:AWT196630 BGO196616:BGP196630 BQK196616:BQL196630 CAG196616:CAH196630 CKC196616:CKD196630 CTY196616:CTZ196630 DDU196616:DDV196630 DNQ196616:DNR196630 DXM196616:DXN196630 EHI196616:EHJ196630 ERE196616:ERF196630 FBA196616:FBB196630 FKW196616:FKX196630 FUS196616:FUT196630 GEO196616:GEP196630 GOK196616:GOL196630 GYG196616:GYH196630 HIC196616:HID196630 HRY196616:HRZ196630 IBU196616:IBV196630 ILQ196616:ILR196630 IVM196616:IVN196630 JFI196616:JFJ196630 JPE196616:JPF196630 JZA196616:JZB196630 KIW196616:KIX196630 KSS196616:KST196630 LCO196616:LCP196630 LMK196616:LML196630 LWG196616:LWH196630 MGC196616:MGD196630 MPY196616:MPZ196630 MZU196616:MZV196630 NJQ196616:NJR196630 NTM196616:NTN196630 ODI196616:ODJ196630 ONE196616:ONF196630 OXA196616:OXB196630 PGW196616:PGX196630 PQS196616:PQT196630 QAO196616:QAP196630 QKK196616:QKL196630 QUG196616:QUH196630 REC196616:RED196630 RNY196616:RNZ196630 RXU196616:RXV196630 SHQ196616:SHR196630 SRM196616:SRN196630 TBI196616:TBJ196630 TLE196616:TLF196630 TVA196616:TVB196630 UEW196616:UEX196630 UOS196616:UOT196630 UYO196616:UYP196630 VIK196616:VIL196630 VSG196616:VSH196630 WCC196616:WCD196630 WLY196616:WLZ196630 WVU196616:WVV196630 G262152:H262166 JI262152:JJ262166 TE262152:TF262166 ADA262152:ADB262166 AMW262152:AMX262166 AWS262152:AWT262166 BGO262152:BGP262166 BQK262152:BQL262166 CAG262152:CAH262166 CKC262152:CKD262166 CTY262152:CTZ262166 DDU262152:DDV262166 DNQ262152:DNR262166 DXM262152:DXN262166 EHI262152:EHJ262166 ERE262152:ERF262166 FBA262152:FBB262166 FKW262152:FKX262166 FUS262152:FUT262166 GEO262152:GEP262166 GOK262152:GOL262166 GYG262152:GYH262166 HIC262152:HID262166 HRY262152:HRZ262166 IBU262152:IBV262166 ILQ262152:ILR262166 IVM262152:IVN262166 JFI262152:JFJ262166 JPE262152:JPF262166 JZA262152:JZB262166 KIW262152:KIX262166 KSS262152:KST262166 LCO262152:LCP262166 LMK262152:LML262166 LWG262152:LWH262166 MGC262152:MGD262166 MPY262152:MPZ262166 MZU262152:MZV262166 NJQ262152:NJR262166 NTM262152:NTN262166 ODI262152:ODJ262166 ONE262152:ONF262166 OXA262152:OXB262166 PGW262152:PGX262166 PQS262152:PQT262166 QAO262152:QAP262166 QKK262152:QKL262166 QUG262152:QUH262166 REC262152:RED262166 RNY262152:RNZ262166 RXU262152:RXV262166 SHQ262152:SHR262166 SRM262152:SRN262166 TBI262152:TBJ262166 TLE262152:TLF262166 TVA262152:TVB262166 UEW262152:UEX262166 UOS262152:UOT262166 UYO262152:UYP262166 VIK262152:VIL262166 VSG262152:VSH262166 WCC262152:WCD262166 WLY262152:WLZ262166 WVU262152:WVV262166 G327688:H327702 JI327688:JJ327702 TE327688:TF327702 ADA327688:ADB327702 AMW327688:AMX327702 AWS327688:AWT327702 BGO327688:BGP327702 BQK327688:BQL327702 CAG327688:CAH327702 CKC327688:CKD327702 CTY327688:CTZ327702 DDU327688:DDV327702 DNQ327688:DNR327702 DXM327688:DXN327702 EHI327688:EHJ327702 ERE327688:ERF327702 FBA327688:FBB327702 FKW327688:FKX327702 FUS327688:FUT327702 GEO327688:GEP327702 GOK327688:GOL327702 GYG327688:GYH327702 HIC327688:HID327702 HRY327688:HRZ327702 IBU327688:IBV327702 ILQ327688:ILR327702 IVM327688:IVN327702 JFI327688:JFJ327702 JPE327688:JPF327702 JZA327688:JZB327702 KIW327688:KIX327702 KSS327688:KST327702 LCO327688:LCP327702 LMK327688:LML327702 LWG327688:LWH327702 MGC327688:MGD327702 MPY327688:MPZ327702 MZU327688:MZV327702 NJQ327688:NJR327702 NTM327688:NTN327702 ODI327688:ODJ327702 ONE327688:ONF327702 OXA327688:OXB327702 PGW327688:PGX327702 PQS327688:PQT327702 QAO327688:QAP327702 QKK327688:QKL327702 QUG327688:QUH327702 REC327688:RED327702 RNY327688:RNZ327702 RXU327688:RXV327702 SHQ327688:SHR327702 SRM327688:SRN327702 TBI327688:TBJ327702 TLE327688:TLF327702 TVA327688:TVB327702 UEW327688:UEX327702 UOS327688:UOT327702 UYO327688:UYP327702 VIK327688:VIL327702 VSG327688:VSH327702 WCC327688:WCD327702 WLY327688:WLZ327702 WVU327688:WVV327702 G393224:H393238 JI393224:JJ393238 TE393224:TF393238 ADA393224:ADB393238 AMW393224:AMX393238 AWS393224:AWT393238 BGO393224:BGP393238 BQK393224:BQL393238 CAG393224:CAH393238 CKC393224:CKD393238 CTY393224:CTZ393238 DDU393224:DDV393238 DNQ393224:DNR393238 DXM393224:DXN393238 EHI393224:EHJ393238 ERE393224:ERF393238 FBA393224:FBB393238 FKW393224:FKX393238 FUS393224:FUT393238 GEO393224:GEP393238 GOK393224:GOL393238 GYG393224:GYH393238 HIC393224:HID393238 HRY393224:HRZ393238 IBU393224:IBV393238 ILQ393224:ILR393238 IVM393224:IVN393238 JFI393224:JFJ393238 JPE393224:JPF393238 JZA393224:JZB393238 KIW393224:KIX393238 KSS393224:KST393238 LCO393224:LCP393238 LMK393224:LML393238 LWG393224:LWH393238 MGC393224:MGD393238 MPY393224:MPZ393238 MZU393224:MZV393238 NJQ393224:NJR393238 NTM393224:NTN393238 ODI393224:ODJ393238 ONE393224:ONF393238 OXA393224:OXB393238 PGW393224:PGX393238 PQS393224:PQT393238 QAO393224:QAP393238 QKK393224:QKL393238 QUG393224:QUH393238 REC393224:RED393238 RNY393224:RNZ393238 RXU393224:RXV393238 SHQ393224:SHR393238 SRM393224:SRN393238 TBI393224:TBJ393238 TLE393224:TLF393238 TVA393224:TVB393238 UEW393224:UEX393238 UOS393224:UOT393238 UYO393224:UYP393238 VIK393224:VIL393238 VSG393224:VSH393238 WCC393224:WCD393238 WLY393224:WLZ393238 WVU393224:WVV393238 G458760:H458774 JI458760:JJ458774 TE458760:TF458774 ADA458760:ADB458774 AMW458760:AMX458774 AWS458760:AWT458774 BGO458760:BGP458774 BQK458760:BQL458774 CAG458760:CAH458774 CKC458760:CKD458774 CTY458760:CTZ458774 DDU458760:DDV458774 DNQ458760:DNR458774 DXM458760:DXN458774 EHI458760:EHJ458774 ERE458760:ERF458774 FBA458760:FBB458774 FKW458760:FKX458774 FUS458760:FUT458774 GEO458760:GEP458774 GOK458760:GOL458774 GYG458760:GYH458774 HIC458760:HID458774 HRY458760:HRZ458774 IBU458760:IBV458774 ILQ458760:ILR458774 IVM458760:IVN458774 JFI458760:JFJ458774 JPE458760:JPF458774 JZA458760:JZB458774 KIW458760:KIX458774 KSS458760:KST458774 LCO458760:LCP458774 LMK458760:LML458774 LWG458760:LWH458774 MGC458760:MGD458774 MPY458760:MPZ458774 MZU458760:MZV458774 NJQ458760:NJR458774 NTM458760:NTN458774 ODI458760:ODJ458774 ONE458760:ONF458774 OXA458760:OXB458774 PGW458760:PGX458774 PQS458760:PQT458774 QAO458760:QAP458774 QKK458760:QKL458774 QUG458760:QUH458774 REC458760:RED458774 RNY458760:RNZ458774 RXU458760:RXV458774 SHQ458760:SHR458774 SRM458760:SRN458774 TBI458760:TBJ458774 TLE458760:TLF458774 TVA458760:TVB458774 UEW458760:UEX458774 UOS458760:UOT458774 UYO458760:UYP458774 VIK458760:VIL458774 VSG458760:VSH458774 WCC458760:WCD458774 WLY458760:WLZ458774 WVU458760:WVV458774 G524296:H524310 JI524296:JJ524310 TE524296:TF524310 ADA524296:ADB524310 AMW524296:AMX524310 AWS524296:AWT524310 BGO524296:BGP524310 BQK524296:BQL524310 CAG524296:CAH524310 CKC524296:CKD524310 CTY524296:CTZ524310 DDU524296:DDV524310 DNQ524296:DNR524310 DXM524296:DXN524310 EHI524296:EHJ524310 ERE524296:ERF524310 FBA524296:FBB524310 FKW524296:FKX524310 FUS524296:FUT524310 GEO524296:GEP524310 GOK524296:GOL524310 GYG524296:GYH524310 HIC524296:HID524310 HRY524296:HRZ524310 IBU524296:IBV524310 ILQ524296:ILR524310 IVM524296:IVN524310 JFI524296:JFJ524310 JPE524296:JPF524310 JZA524296:JZB524310 KIW524296:KIX524310 KSS524296:KST524310 LCO524296:LCP524310 LMK524296:LML524310 LWG524296:LWH524310 MGC524296:MGD524310 MPY524296:MPZ524310 MZU524296:MZV524310 NJQ524296:NJR524310 NTM524296:NTN524310 ODI524296:ODJ524310 ONE524296:ONF524310 OXA524296:OXB524310 PGW524296:PGX524310 PQS524296:PQT524310 QAO524296:QAP524310 QKK524296:QKL524310 QUG524296:QUH524310 REC524296:RED524310 RNY524296:RNZ524310 RXU524296:RXV524310 SHQ524296:SHR524310 SRM524296:SRN524310 TBI524296:TBJ524310 TLE524296:TLF524310 TVA524296:TVB524310 UEW524296:UEX524310 UOS524296:UOT524310 UYO524296:UYP524310 VIK524296:VIL524310 VSG524296:VSH524310 WCC524296:WCD524310 WLY524296:WLZ524310 WVU524296:WVV524310 G589832:H589846 JI589832:JJ589846 TE589832:TF589846 ADA589832:ADB589846 AMW589832:AMX589846 AWS589832:AWT589846 BGO589832:BGP589846 BQK589832:BQL589846 CAG589832:CAH589846 CKC589832:CKD589846 CTY589832:CTZ589846 DDU589832:DDV589846 DNQ589832:DNR589846 DXM589832:DXN589846 EHI589832:EHJ589846 ERE589832:ERF589846 FBA589832:FBB589846 FKW589832:FKX589846 FUS589832:FUT589846 GEO589832:GEP589846 GOK589832:GOL589846 GYG589832:GYH589846 HIC589832:HID589846 HRY589832:HRZ589846 IBU589832:IBV589846 ILQ589832:ILR589846 IVM589832:IVN589846 JFI589832:JFJ589846 JPE589832:JPF589846 JZA589832:JZB589846 KIW589832:KIX589846 KSS589832:KST589846 LCO589832:LCP589846 LMK589832:LML589846 LWG589832:LWH589846 MGC589832:MGD589846 MPY589832:MPZ589846 MZU589832:MZV589846 NJQ589832:NJR589846 NTM589832:NTN589846 ODI589832:ODJ589846 ONE589832:ONF589846 OXA589832:OXB589846 PGW589832:PGX589846 PQS589832:PQT589846 QAO589832:QAP589846 QKK589832:QKL589846 QUG589832:QUH589846 REC589832:RED589846 RNY589832:RNZ589846 RXU589832:RXV589846 SHQ589832:SHR589846 SRM589832:SRN589846 TBI589832:TBJ589846 TLE589832:TLF589846 TVA589832:TVB589846 UEW589832:UEX589846 UOS589832:UOT589846 UYO589832:UYP589846 VIK589832:VIL589846 VSG589832:VSH589846 WCC589832:WCD589846 WLY589832:WLZ589846 WVU589832:WVV589846 G655368:H655382 JI655368:JJ655382 TE655368:TF655382 ADA655368:ADB655382 AMW655368:AMX655382 AWS655368:AWT655382 BGO655368:BGP655382 BQK655368:BQL655382 CAG655368:CAH655382 CKC655368:CKD655382 CTY655368:CTZ655382 DDU655368:DDV655382 DNQ655368:DNR655382 DXM655368:DXN655382 EHI655368:EHJ655382 ERE655368:ERF655382 FBA655368:FBB655382 FKW655368:FKX655382 FUS655368:FUT655382 GEO655368:GEP655382 GOK655368:GOL655382 GYG655368:GYH655382 HIC655368:HID655382 HRY655368:HRZ655382 IBU655368:IBV655382 ILQ655368:ILR655382 IVM655368:IVN655382 JFI655368:JFJ655382 JPE655368:JPF655382 JZA655368:JZB655382 KIW655368:KIX655382 KSS655368:KST655382 LCO655368:LCP655382 LMK655368:LML655382 LWG655368:LWH655382 MGC655368:MGD655382 MPY655368:MPZ655382 MZU655368:MZV655382 NJQ655368:NJR655382 NTM655368:NTN655382 ODI655368:ODJ655382 ONE655368:ONF655382 OXA655368:OXB655382 PGW655368:PGX655382 PQS655368:PQT655382 QAO655368:QAP655382 QKK655368:QKL655382 QUG655368:QUH655382 REC655368:RED655382 RNY655368:RNZ655382 RXU655368:RXV655382 SHQ655368:SHR655382 SRM655368:SRN655382 TBI655368:TBJ655382 TLE655368:TLF655382 TVA655368:TVB655382 UEW655368:UEX655382 UOS655368:UOT655382 UYO655368:UYP655382 VIK655368:VIL655382 VSG655368:VSH655382 WCC655368:WCD655382 WLY655368:WLZ655382 WVU655368:WVV655382 G720904:H720918 JI720904:JJ720918 TE720904:TF720918 ADA720904:ADB720918 AMW720904:AMX720918 AWS720904:AWT720918 BGO720904:BGP720918 BQK720904:BQL720918 CAG720904:CAH720918 CKC720904:CKD720918 CTY720904:CTZ720918 DDU720904:DDV720918 DNQ720904:DNR720918 DXM720904:DXN720918 EHI720904:EHJ720918 ERE720904:ERF720918 FBA720904:FBB720918 FKW720904:FKX720918 FUS720904:FUT720918 GEO720904:GEP720918 GOK720904:GOL720918 GYG720904:GYH720918 HIC720904:HID720918 HRY720904:HRZ720918 IBU720904:IBV720918 ILQ720904:ILR720918 IVM720904:IVN720918 JFI720904:JFJ720918 JPE720904:JPF720918 JZA720904:JZB720918 KIW720904:KIX720918 KSS720904:KST720918 LCO720904:LCP720918 LMK720904:LML720918 LWG720904:LWH720918 MGC720904:MGD720918 MPY720904:MPZ720918 MZU720904:MZV720918 NJQ720904:NJR720918 NTM720904:NTN720918 ODI720904:ODJ720918 ONE720904:ONF720918 OXA720904:OXB720918 PGW720904:PGX720918 PQS720904:PQT720918 QAO720904:QAP720918 QKK720904:QKL720918 QUG720904:QUH720918 REC720904:RED720918 RNY720904:RNZ720918 RXU720904:RXV720918 SHQ720904:SHR720918 SRM720904:SRN720918 TBI720904:TBJ720918 TLE720904:TLF720918 TVA720904:TVB720918 UEW720904:UEX720918 UOS720904:UOT720918 UYO720904:UYP720918 VIK720904:VIL720918 VSG720904:VSH720918 WCC720904:WCD720918 WLY720904:WLZ720918 WVU720904:WVV720918 G786440:H786454 JI786440:JJ786454 TE786440:TF786454 ADA786440:ADB786454 AMW786440:AMX786454 AWS786440:AWT786454 BGO786440:BGP786454 BQK786440:BQL786454 CAG786440:CAH786454 CKC786440:CKD786454 CTY786440:CTZ786454 DDU786440:DDV786454 DNQ786440:DNR786454 DXM786440:DXN786454 EHI786440:EHJ786454 ERE786440:ERF786454 FBA786440:FBB786454 FKW786440:FKX786454 FUS786440:FUT786454 GEO786440:GEP786454 GOK786440:GOL786454 GYG786440:GYH786454 HIC786440:HID786454 HRY786440:HRZ786454 IBU786440:IBV786454 ILQ786440:ILR786454 IVM786440:IVN786454 JFI786440:JFJ786454 JPE786440:JPF786454 JZA786440:JZB786454 KIW786440:KIX786454 KSS786440:KST786454 LCO786440:LCP786454 LMK786440:LML786454 LWG786440:LWH786454 MGC786440:MGD786454 MPY786440:MPZ786454 MZU786440:MZV786454 NJQ786440:NJR786454 NTM786440:NTN786454 ODI786440:ODJ786454 ONE786440:ONF786454 OXA786440:OXB786454 PGW786440:PGX786454 PQS786440:PQT786454 QAO786440:QAP786454 QKK786440:QKL786454 QUG786440:QUH786454 REC786440:RED786454 RNY786440:RNZ786454 RXU786440:RXV786454 SHQ786440:SHR786454 SRM786440:SRN786454 TBI786440:TBJ786454 TLE786440:TLF786454 TVA786440:TVB786454 UEW786440:UEX786454 UOS786440:UOT786454 UYO786440:UYP786454 VIK786440:VIL786454 VSG786440:VSH786454 WCC786440:WCD786454 WLY786440:WLZ786454 WVU786440:WVV786454 G851976:H851990 JI851976:JJ851990 TE851976:TF851990 ADA851976:ADB851990 AMW851976:AMX851990 AWS851976:AWT851990 BGO851976:BGP851990 BQK851976:BQL851990 CAG851976:CAH851990 CKC851976:CKD851990 CTY851976:CTZ851990 DDU851976:DDV851990 DNQ851976:DNR851990 DXM851976:DXN851990 EHI851976:EHJ851990 ERE851976:ERF851990 FBA851976:FBB851990 FKW851976:FKX851990 FUS851976:FUT851990 GEO851976:GEP851990 GOK851976:GOL851990 GYG851976:GYH851990 HIC851976:HID851990 HRY851976:HRZ851990 IBU851976:IBV851990 ILQ851976:ILR851990 IVM851976:IVN851990 JFI851976:JFJ851990 JPE851976:JPF851990 JZA851976:JZB851990 KIW851976:KIX851990 KSS851976:KST851990 LCO851976:LCP851990 LMK851976:LML851990 LWG851976:LWH851990 MGC851976:MGD851990 MPY851976:MPZ851990 MZU851976:MZV851990 NJQ851976:NJR851990 NTM851976:NTN851990 ODI851976:ODJ851990 ONE851976:ONF851990 OXA851976:OXB851990 PGW851976:PGX851990 PQS851976:PQT851990 QAO851976:QAP851990 QKK851976:QKL851990 QUG851976:QUH851990 REC851976:RED851990 RNY851976:RNZ851990 RXU851976:RXV851990 SHQ851976:SHR851990 SRM851976:SRN851990 TBI851976:TBJ851990 TLE851976:TLF851990 TVA851976:TVB851990 UEW851976:UEX851990 UOS851976:UOT851990 UYO851976:UYP851990 VIK851976:VIL851990 VSG851976:VSH851990 WCC851976:WCD851990 WLY851976:WLZ851990 WVU851976:WVV851990 G917512:H917526 JI917512:JJ917526 TE917512:TF917526 ADA917512:ADB917526 AMW917512:AMX917526 AWS917512:AWT917526 BGO917512:BGP917526 BQK917512:BQL917526 CAG917512:CAH917526 CKC917512:CKD917526 CTY917512:CTZ917526 DDU917512:DDV917526 DNQ917512:DNR917526 DXM917512:DXN917526 EHI917512:EHJ917526 ERE917512:ERF917526 FBA917512:FBB917526 FKW917512:FKX917526 FUS917512:FUT917526 GEO917512:GEP917526 GOK917512:GOL917526 GYG917512:GYH917526 HIC917512:HID917526 HRY917512:HRZ917526 IBU917512:IBV917526 ILQ917512:ILR917526 IVM917512:IVN917526 JFI917512:JFJ917526 JPE917512:JPF917526 JZA917512:JZB917526 KIW917512:KIX917526 KSS917512:KST917526 LCO917512:LCP917526 LMK917512:LML917526 LWG917512:LWH917526 MGC917512:MGD917526 MPY917512:MPZ917526 MZU917512:MZV917526 NJQ917512:NJR917526 NTM917512:NTN917526 ODI917512:ODJ917526 ONE917512:ONF917526 OXA917512:OXB917526 PGW917512:PGX917526 PQS917512:PQT917526 QAO917512:QAP917526 QKK917512:QKL917526 QUG917512:QUH917526 REC917512:RED917526 RNY917512:RNZ917526 RXU917512:RXV917526 SHQ917512:SHR917526 SRM917512:SRN917526 TBI917512:TBJ917526 TLE917512:TLF917526 TVA917512:TVB917526 UEW917512:UEX917526 UOS917512:UOT917526 UYO917512:UYP917526 VIK917512:VIL917526 VSG917512:VSH917526 WCC917512:WCD917526 WLY917512:WLZ917526 WVU917512:WVV917526 G983048:H983062 JI983048:JJ983062 TE983048:TF983062 ADA983048:ADB983062 AMW983048:AMX983062 AWS983048:AWT983062 BGO983048:BGP983062 BQK983048:BQL983062 CAG983048:CAH983062 CKC983048:CKD983062 CTY983048:CTZ983062 DDU983048:DDV983062 DNQ983048:DNR983062 DXM983048:DXN983062 EHI983048:EHJ983062 ERE983048:ERF983062 FBA983048:FBB983062 FKW983048:FKX983062 FUS983048:FUT983062 GEO983048:GEP983062 GOK983048:GOL983062 GYG983048:GYH983062 HIC983048:HID983062 HRY983048:HRZ983062 IBU983048:IBV983062 ILQ983048:ILR983062 IVM983048:IVN983062 JFI983048:JFJ983062 JPE983048:JPF983062 JZA983048:JZB983062 KIW983048:KIX983062 KSS983048:KST983062 LCO983048:LCP983062 LMK983048:LML983062 LWG983048:LWH983062 MGC983048:MGD983062 MPY983048:MPZ983062 MZU983048:MZV983062 NJQ983048:NJR983062 NTM983048:NTN983062 ODI983048:ODJ983062 ONE983048:ONF983062 OXA983048:OXB983062 PGW983048:PGX983062 PQS983048:PQT983062 QAO983048:QAP983062 QKK983048:QKL983062 QUG983048:QUH983062 REC983048:RED983062 RNY983048:RNZ983062 RXU983048:RXV983062 SHQ983048:SHR983062 SRM983048:SRN983062 TBI983048:TBJ983062 TLE983048:TLF983062 TVA983048:TVB983062 UEW983048:UEX983062 UOS983048:UOT983062 UYO983048:UYP983062 VIK983048:VIL983062 VSG983048:VSH983062 WCC983048:WCD983062 WLY983048:WLZ983062 C8" xr:uid="{00000000-0002-0000-0500-000000000000}">
      <formula1>4</formula1>
    </dataValidation>
    <dataValidation type="whole" allowBlank="1" showInputMessage="1" showErrorMessage="1" error="Operating transfers cannot be made between an agency and university/component unit" sqref="E32" xr:uid="{00000000-0002-0000-0500-000001000000}">
      <formula1>0</formula1>
      <formula2>9999</formula2>
    </dataValidation>
    <dataValidation type="textLength" operator="equal" allowBlank="1" showInputMessage="1" showErrorMessage="1" error="Company number must be 4 digits." sqref="A19:A32" xr:uid="{5E3A1C95-CAFF-48DA-B121-BC4F264146A3}">
      <formula1>4</formula1>
    </dataValidation>
    <dataValidation type="textLength" operator="greaterThanOrEqual" allowBlank="1" showInputMessage="1" showErrorMessage="1" error="Account number must be at least 6 digits, and must begin with a 4380, 4381, or 438F." sqref="C19:C32" xr:uid="{3C93D130-B538-4BD8-AF9F-AF61EEEB12C8}">
      <formula1>6</formula1>
    </dataValidation>
  </dataValidations>
  <hyperlinks>
    <hyperlink ref="A40" location="Instructions550555" display="550 Instructions" xr:uid="{00000000-0004-0000-0500-000000000000}"/>
    <hyperlink ref="A41" location="TransfersPurposeandUse" display="Transfer Accounts - Purpose and Use" xr:uid="{00000000-0004-0000-0500-000001000000}"/>
  </hyperlinks>
  <printOptions horizontalCentered="1"/>
  <pageMargins left="0.5" right="0.5" top="0.75" bottom="0.5" header="0.5" footer="0.5"/>
  <pageSetup scale="73" orientation="landscape" blackAndWhite="1" r:id="rId1"/>
  <headerFooter alignWithMargins="0">
    <oddFooter>&amp;R&amp;A</oddFooter>
  </headerFooter>
  <ignoredErrors>
    <ignoredError sqref="M6:Q7"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F445A-A8E6-4772-B8E0-B0A59B0502C9}">
  <dimension ref="A1:Z171"/>
  <sheetViews>
    <sheetView showGridLines="0" zoomScaleNormal="100" workbookViewId="0">
      <selection sqref="A1:Q1"/>
    </sheetView>
  </sheetViews>
  <sheetFormatPr defaultRowHeight="15.6" x14ac:dyDescent="0.3"/>
  <cols>
    <col min="1" max="1" width="11.5546875" style="81" customWidth="1"/>
    <col min="2" max="2" width="1.5546875" style="81" customWidth="1"/>
    <col min="3" max="3" width="15.44140625" style="81" customWidth="1"/>
    <col min="4" max="4" width="1.6640625" style="81" customWidth="1"/>
    <col min="5" max="5" width="24" style="81" customWidth="1"/>
    <col min="6" max="6" width="1.6640625" style="81" customWidth="1"/>
    <col min="7" max="7" width="17.44140625" style="81" customWidth="1"/>
    <col min="8" max="8" width="1.6640625" style="81" customWidth="1"/>
    <col min="9" max="9" width="18.33203125" style="81" customWidth="1"/>
    <col min="10" max="10" width="1.6640625" style="81" customWidth="1"/>
    <col min="11" max="11" width="32.44140625" style="81" customWidth="1"/>
    <col min="12" max="12" width="2.109375" style="81" customWidth="1"/>
    <col min="13" max="13" width="14.88671875" style="81" customWidth="1"/>
    <col min="14" max="14" width="3" style="81" customWidth="1"/>
    <col min="15" max="15" width="11" style="81" customWidth="1"/>
    <col min="16" max="16" width="2.109375" style="81" customWidth="1"/>
    <col min="17" max="17" width="10.44140625" style="81" customWidth="1"/>
    <col min="18" max="18" width="6.6640625" style="81" customWidth="1"/>
    <col min="19" max="19" width="7" style="81" hidden="1" customWidth="1"/>
    <col min="20" max="20" width="2" style="81" hidden="1" customWidth="1"/>
    <col min="21" max="24" width="7" style="81" hidden="1" customWidth="1"/>
    <col min="25" max="25" width="6.44140625" style="81" hidden="1" customWidth="1"/>
    <col min="26" max="26" width="9.109375" style="81" hidden="1" customWidth="1"/>
    <col min="27" max="263" width="9.109375" style="81"/>
    <col min="264" max="264" width="0" style="81" hidden="1" customWidth="1"/>
    <col min="265" max="265" width="15.44140625" style="81" customWidth="1"/>
    <col min="266" max="266" width="1.6640625" style="81" customWidth="1"/>
    <col min="267" max="267" width="22.5546875" style="81" customWidth="1"/>
    <col min="268" max="268" width="1.6640625" style="81" customWidth="1"/>
    <col min="269" max="269" width="17.44140625" style="81" customWidth="1"/>
    <col min="270" max="270" width="1.6640625" style="81" customWidth="1"/>
    <col min="271" max="271" width="14.109375" style="81" customWidth="1"/>
    <col min="272" max="272" width="1.6640625" style="81" customWidth="1"/>
    <col min="273" max="273" width="28.5546875" style="81" customWidth="1"/>
    <col min="274" max="274" width="4.6640625" style="81" customWidth="1"/>
    <col min="275" max="281" width="0" style="81" hidden="1" customWidth="1"/>
    <col min="282" max="519" width="9.109375" style="81"/>
    <col min="520" max="520" width="0" style="81" hidden="1" customWidth="1"/>
    <col min="521" max="521" width="15.44140625" style="81" customWidth="1"/>
    <col min="522" max="522" width="1.6640625" style="81" customWidth="1"/>
    <col min="523" max="523" width="22.5546875" style="81" customWidth="1"/>
    <col min="524" max="524" width="1.6640625" style="81" customWidth="1"/>
    <col min="525" max="525" width="17.44140625" style="81" customWidth="1"/>
    <col min="526" max="526" width="1.6640625" style="81" customWidth="1"/>
    <col min="527" max="527" width="14.109375" style="81" customWidth="1"/>
    <col min="528" max="528" width="1.6640625" style="81" customWidth="1"/>
    <col min="529" max="529" width="28.5546875" style="81" customWidth="1"/>
    <col min="530" max="530" width="4.6640625" style="81" customWidth="1"/>
    <col min="531" max="537" width="0" style="81" hidden="1" customWidth="1"/>
    <col min="538" max="775" width="9.109375" style="81"/>
    <col min="776" max="776" width="0" style="81" hidden="1" customWidth="1"/>
    <col min="777" max="777" width="15.44140625" style="81" customWidth="1"/>
    <col min="778" max="778" width="1.6640625" style="81" customWidth="1"/>
    <col min="779" max="779" width="22.5546875" style="81" customWidth="1"/>
    <col min="780" max="780" width="1.6640625" style="81" customWidth="1"/>
    <col min="781" max="781" width="17.44140625" style="81" customWidth="1"/>
    <col min="782" max="782" width="1.6640625" style="81" customWidth="1"/>
    <col min="783" max="783" width="14.109375" style="81" customWidth="1"/>
    <col min="784" max="784" width="1.6640625" style="81" customWidth="1"/>
    <col min="785" max="785" width="28.5546875" style="81" customWidth="1"/>
    <col min="786" max="786" width="4.6640625" style="81" customWidth="1"/>
    <col min="787" max="793" width="0" style="81" hidden="1" customWidth="1"/>
    <col min="794" max="1031" width="9.109375" style="81"/>
    <col min="1032" max="1032" width="0" style="81" hidden="1" customWidth="1"/>
    <col min="1033" max="1033" width="15.44140625" style="81" customWidth="1"/>
    <col min="1034" max="1034" width="1.6640625" style="81" customWidth="1"/>
    <col min="1035" max="1035" width="22.5546875" style="81" customWidth="1"/>
    <col min="1036" max="1036" width="1.6640625" style="81" customWidth="1"/>
    <col min="1037" max="1037" width="17.44140625" style="81" customWidth="1"/>
    <col min="1038" max="1038" width="1.6640625" style="81" customWidth="1"/>
    <col min="1039" max="1039" width="14.109375" style="81" customWidth="1"/>
    <col min="1040" max="1040" width="1.6640625" style="81" customWidth="1"/>
    <col min="1041" max="1041" width="28.5546875" style="81" customWidth="1"/>
    <col min="1042" max="1042" width="4.6640625" style="81" customWidth="1"/>
    <col min="1043" max="1049" width="0" style="81" hidden="1" customWidth="1"/>
    <col min="1050" max="1287" width="9.109375" style="81"/>
    <col min="1288" max="1288" width="0" style="81" hidden="1" customWidth="1"/>
    <col min="1289" max="1289" width="15.44140625" style="81" customWidth="1"/>
    <col min="1290" max="1290" width="1.6640625" style="81" customWidth="1"/>
    <col min="1291" max="1291" width="22.5546875" style="81" customWidth="1"/>
    <col min="1292" max="1292" width="1.6640625" style="81" customWidth="1"/>
    <col min="1293" max="1293" width="17.44140625" style="81" customWidth="1"/>
    <col min="1294" max="1294" width="1.6640625" style="81" customWidth="1"/>
    <col min="1295" max="1295" width="14.109375" style="81" customWidth="1"/>
    <col min="1296" max="1296" width="1.6640625" style="81" customWidth="1"/>
    <col min="1297" max="1297" width="28.5546875" style="81" customWidth="1"/>
    <col min="1298" max="1298" width="4.6640625" style="81" customWidth="1"/>
    <col min="1299" max="1305" width="0" style="81" hidden="1" customWidth="1"/>
    <col min="1306" max="1543" width="9.109375" style="81"/>
    <col min="1544" max="1544" width="0" style="81" hidden="1" customWidth="1"/>
    <col min="1545" max="1545" width="15.44140625" style="81" customWidth="1"/>
    <col min="1546" max="1546" width="1.6640625" style="81" customWidth="1"/>
    <col min="1547" max="1547" width="22.5546875" style="81" customWidth="1"/>
    <col min="1548" max="1548" width="1.6640625" style="81" customWidth="1"/>
    <col min="1549" max="1549" width="17.44140625" style="81" customWidth="1"/>
    <col min="1550" max="1550" width="1.6640625" style="81" customWidth="1"/>
    <col min="1551" max="1551" width="14.109375" style="81" customWidth="1"/>
    <col min="1552" max="1552" width="1.6640625" style="81" customWidth="1"/>
    <col min="1553" max="1553" width="28.5546875" style="81" customWidth="1"/>
    <col min="1554" max="1554" width="4.6640625" style="81" customWidth="1"/>
    <col min="1555" max="1561" width="0" style="81" hidden="1" customWidth="1"/>
    <col min="1562" max="1799" width="9.109375" style="81"/>
    <col min="1800" max="1800" width="0" style="81" hidden="1" customWidth="1"/>
    <col min="1801" max="1801" width="15.44140625" style="81" customWidth="1"/>
    <col min="1802" max="1802" width="1.6640625" style="81" customWidth="1"/>
    <col min="1803" max="1803" width="22.5546875" style="81" customWidth="1"/>
    <col min="1804" max="1804" width="1.6640625" style="81" customWidth="1"/>
    <col min="1805" max="1805" width="17.44140625" style="81" customWidth="1"/>
    <col min="1806" max="1806" width="1.6640625" style="81" customWidth="1"/>
    <col min="1807" max="1807" width="14.109375" style="81" customWidth="1"/>
    <col min="1808" max="1808" width="1.6640625" style="81" customWidth="1"/>
    <col min="1809" max="1809" width="28.5546875" style="81" customWidth="1"/>
    <col min="1810" max="1810" width="4.6640625" style="81" customWidth="1"/>
    <col min="1811" max="1817" width="0" style="81" hidden="1" customWidth="1"/>
    <col min="1818" max="2055" width="9.109375" style="81"/>
    <col min="2056" max="2056" width="0" style="81" hidden="1" customWidth="1"/>
    <col min="2057" max="2057" width="15.44140625" style="81" customWidth="1"/>
    <col min="2058" max="2058" width="1.6640625" style="81" customWidth="1"/>
    <col min="2059" max="2059" width="22.5546875" style="81" customWidth="1"/>
    <col min="2060" max="2060" width="1.6640625" style="81" customWidth="1"/>
    <col min="2061" max="2061" width="17.44140625" style="81" customWidth="1"/>
    <col min="2062" max="2062" width="1.6640625" style="81" customWidth="1"/>
    <col min="2063" max="2063" width="14.109375" style="81" customWidth="1"/>
    <col min="2064" max="2064" width="1.6640625" style="81" customWidth="1"/>
    <col min="2065" max="2065" width="28.5546875" style="81" customWidth="1"/>
    <col min="2066" max="2066" width="4.6640625" style="81" customWidth="1"/>
    <col min="2067" max="2073" width="0" style="81" hidden="1" customWidth="1"/>
    <col min="2074" max="2311" width="9.109375" style="81"/>
    <col min="2312" max="2312" width="0" style="81" hidden="1" customWidth="1"/>
    <col min="2313" max="2313" width="15.44140625" style="81" customWidth="1"/>
    <col min="2314" max="2314" width="1.6640625" style="81" customWidth="1"/>
    <col min="2315" max="2315" width="22.5546875" style="81" customWidth="1"/>
    <col min="2316" max="2316" width="1.6640625" style="81" customWidth="1"/>
    <col min="2317" max="2317" width="17.44140625" style="81" customWidth="1"/>
    <col min="2318" max="2318" width="1.6640625" style="81" customWidth="1"/>
    <col min="2319" max="2319" width="14.109375" style="81" customWidth="1"/>
    <col min="2320" max="2320" width="1.6640625" style="81" customWidth="1"/>
    <col min="2321" max="2321" width="28.5546875" style="81" customWidth="1"/>
    <col min="2322" max="2322" width="4.6640625" style="81" customWidth="1"/>
    <col min="2323" max="2329" width="0" style="81" hidden="1" customWidth="1"/>
    <col min="2330" max="2567" width="9.109375" style="81"/>
    <col min="2568" max="2568" width="0" style="81" hidden="1" customWidth="1"/>
    <col min="2569" max="2569" width="15.44140625" style="81" customWidth="1"/>
    <col min="2570" max="2570" width="1.6640625" style="81" customWidth="1"/>
    <col min="2571" max="2571" width="22.5546875" style="81" customWidth="1"/>
    <col min="2572" max="2572" width="1.6640625" style="81" customWidth="1"/>
    <col min="2573" max="2573" width="17.44140625" style="81" customWidth="1"/>
    <col min="2574" max="2574" width="1.6640625" style="81" customWidth="1"/>
    <col min="2575" max="2575" width="14.109375" style="81" customWidth="1"/>
    <col min="2576" max="2576" width="1.6640625" style="81" customWidth="1"/>
    <col min="2577" max="2577" width="28.5546875" style="81" customWidth="1"/>
    <col min="2578" max="2578" width="4.6640625" style="81" customWidth="1"/>
    <col min="2579" max="2585" width="0" style="81" hidden="1" customWidth="1"/>
    <col min="2586" max="2823" width="9.109375" style="81"/>
    <col min="2824" max="2824" width="0" style="81" hidden="1" customWidth="1"/>
    <col min="2825" max="2825" width="15.44140625" style="81" customWidth="1"/>
    <col min="2826" max="2826" width="1.6640625" style="81" customWidth="1"/>
    <col min="2827" max="2827" width="22.5546875" style="81" customWidth="1"/>
    <col min="2828" max="2828" width="1.6640625" style="81" customWidth="1"/>
    <col min="2829" max="2829" width="17.44140625" style="81" customWidth="1"/>
    <col min="2830" max="2830" width="1.6640625" style="81" customWidth="1"/>
    <col min="2831" max="2831" width="14.109375" style="81" customWidth="1"/>
    <col min="2832" max="2832" width="1.6640625" style="81" customWidth="1"/>
    <col min="2833" max="2833" width="28.5546875" style="81" customWidth="1"/>
    <col min="2834" max="2834" width="4.6640625" style="81" customWidth="1"/>
    <col min="2835" max="2841" width="0" style="81" hidden="1" customWidth="1"/>
    <col min="2842" max="3079" width="9.109375" style="81"/>
    <col min="3080" max="3080" width="0" style="81" hidden="1" customWidth="1"/>
    <col min="3081" max="3081" width="15.44140625" style="81" customWidth="1"/>
    <col min="3082" max="3082" width="1.6640625" style="81" customWidth="1"/>
    <col min="3083" max="3083" width="22.5546875" style="81" customWidth="1"/>
    <col min="3084" max="3084" width="1.6640625" style="81" customWidth="1"/>
    <col min="3085" max="3085" width="17.44140625" style="81" customWidth="1"/>
    <col min="3086" max="3086" width="1.6640625" style="81" customWidth="1"/>
    <col min="3087" max="3087" width="14.109375" style="81" customWidth="1"/>
    <col min="3088" max="3088" width="1.6640625" style="81" customWidth="1"/>
    <col min="3089" max="3089" width="28.5546875" style="81" customWidth="1"/>
    <col min="3090" max="3090" width="4.6640625" style="81" customWidth="1"/>
    <col min="3091" max="3097" width="0" style="81" hidden="1" customWidth="1"/>
    <col min="3098" max="3335" width="9.109375" style="81"/>
    <col min="3336" max="3336" width="0" style="81" hidden="1" customWidth="1"/>
    <col min="3337" max="3337" width="15.44140625" style="81" customWidth="1"/>
    <col min="3338" max="3338" width="1.6640625" style="81" customWidth="1"/>
    <col min="3339" max="3339" width="22.5546875" style="81" customWidth="1"/>
    <col min="3340" max="3340" width="1.6640625" style="81" customWidth="1"/>
    <col min="3341" max="3341" width="17.44140625" style="81" customWidth="1"/>
    <col min="3342" max="3342" width="1.6640625" style="81" customWidth="1"/>
    <col min="3343" max="3343" width="14.109375" style="81" customWidth="1"/>
    <col min="3344" max="3344" width="1.6640625" style="81" customWidth="1"/>
    <col min="3345" max="3345" width="28.5546875" style="81" customWidth="1"/>
    <col min="3346" max="3346" width="4.6640625" style="81" customWidth="1"/>
    <col min="3347" max="3353" width="0" style="81" hidden="1" customWidth="1"/>
    <col min="3354" max="3591" width="9.109375" style="81"/>
    <col min="3592" max="3592" width="0" style="81" hidden="1" customWidth="1"/>
    <col min="3593" max="3593" width="15.44140625" style="81" customWidth="1"/>
    <col min="3594" max="3594" width="1.6640625" style="81" customWidth="1"/>
    <col min="3595" max="3595" width="22.5546875" style="81" customWidth="1"/>
    <col min="3596" max="3596" width="1.6640625" style="81" customWidth="1"/>
    <col min="3597" max="3597" width="17.44140625" style="81" customWidth="1"/>
    <col min="3598" max="3598" width="1.6640625" style="81" customWidth="1"/>
    <col min="3599" max="3599" width="14.109375" style="81" customWidth="1"/>
    <col min="3600" max="3600" width="1.6640625" style="81" customWidth="1"/>
    <col min="3601" max="3601" width="28.5546875" style="81" customWidth="1"/>
    <col min="3602" max="3602" width="4.6640625" style="81" customWidth="1"/>
    <col min="3603" max="3609" width="0" style="81" hidden="1" customWidth="1"/>
    <col min="3610" max="3847" width="9.109375" style="81"/>
    <col min="3848" max="3848" width="0" style="81" hidden="1" customWidth="1"/>
    <col min="3849" max="3849" width="15.44140625" style="81" customWidth="1"/>
    <col min="3850" max="3850" width="1.6640625" style="81" customWidth="1"/>
    <col min="3851" max="3851" width="22.5546875" style="81" customWidth="1"/>
    <col min="3852" max="3852" width="1.6640625" style="81" customWidth="1"/>
    <col min="3853" max="3853" width="17.44140625" style="81" customWidth="1"/>
    <col min="3854" max="3854" width="1.6640625" style="81" customWidth="1"/>
    <col min="3855" max="3855" width="14.109375" style="81" customWidth="1"/>
    <col min="3856" max="3856" width="1.6640625" style="81" customWidth="1"/>
    <col min="3857" max="3857" width="28.5546875" style="81" customWidth="1"/>
    <col min="3858" max="3858" width="4.6640625" style="81" customWidth="1"/>
    <col min="3859" max="3865" width="0" style="81" hidden="1" customWidth="1"/>
    <col min="3866" max="4103" width="9.109375" style="81"/>
    <col min="4104" max="4104" width="0" style="81" hidden="1" customWidth="1"/>
    <col min="4105" max="4105" width="15.44140625" style="81" customWidth="1"/>
    <col min="4106" max="4106" width="1.6640625" style="81" customWidth="1"/>
    <col min="4107" max="4107" width="22.5546875" style="81" customWidth="1"/>
    <col min="4108" max="4108" width="1.6640625" style="81" customWidth="1"/>
    <col min="4109" max="4109" width="17.44140625" style="81" customWidth="1"/>
    <col min="4110" max="4110" width="1.6640625" style="81" customWidth="1"/>
    <col min="4111" max="4111" width="14.109375" style="81" customWidth="1"/>
    <col min="4112" max="4112" width="1.6640625" style="81" customWidth="1"/>
    <col min="4113" max="4113" width="28.5546875" style="81" customWidth="1"/>
    <col min="4114" max="4114" width="4.6640625" style="81" customWidth="1"/>
    <col min="4115" max="4121" width="0" style="81" hidden="1" customWidth="1"/>
    <col min="4122" max="4359" width="9.109375" style="81"/>
    <col min="4360" max="4360" width="0" style="81" hidden="1" customWidth="1"/>
    <col min="4361" max="4361" width="15.44140625" style="81" customWidth="1"/>
    <col min="4362" max="4362" width="1.6640625" style="81" customWidth="1"/>
    <col min="4363" max="4363" width="22.5546875" style="81" customWidth="1"/>
    <col min="4364" max="4364" width="1.6640625" style="81" customWidth="1"/>
    <col min="4365" max="4365" width="17.44140625" style="81" customWidth="1"/>
    <col min="4366" max="4366" width="1.6640625" style="81" customWidth="1"/>
    <col min="4367" max="4367" width="14.109375" style="81" customWidth="1"/>
    <col min="4368" max="4368" width="1.6640625" style="81" customWidth="1"/>
    <col min="4369" max="4369" width="28.5546875" style="81" customWidth="1"/>
    <col min="4370" max="4370" width="4.6640625" style="81" customWidth="1"/>
    <col min="4371" max="4377" width="0" style="81" hidden="1" customWidth="1"/>
    <col min="4378" max="4615" width="9.109375" style="81"/>
    <col min="4616" max="4616" width="0" style="81" hidden="1" customWidth="1"/>
    <col min="4617" max="4617" width="15.44140625" style="81" customWidth="1"/>
    <col min="4618" max="4618" width="1.6640625" style="81" customWidth="1"/>
    <col min="4619" max="4619" width="22.5546875" style="81" customWidth="1"/>
    <col min="4620" max="4620" width="1.6640625" style="81" customWidth="1"/>
    <col min="4621" max="4621" width="17.44140625" style="81" customWidth="1"/>
    <col min="4622" max="4622" width="1.6640625" style="81" customWidth="1"/>
    <col min="4623" max="4623" width="14.109375" style="81" customWidth="1"/>
    <col min="4624" max="4624" width="1.6640625" style="81" customWidth="1"/>
    <col min="4625" max="4625" width="28.5546875" style="81" customWidth="1"/>
    <col min="4626" max="4626" width="4.6640625" style="81" customWidth="1"/>
    <col min="4627" max="4633" width="0" style="81" hidden="1" customWidth="1"/>
    <col min="4634" max="4871" width="9.109375" style="81"/>
    <col min="4872" max="4872" width="0" style="81" hidden="1" customWidth="1"/>
    <col min="4873" max="4873" width="15.44140625" style="81" customWidth="1"/>
    <col min="4874" max="4874" width="1.6640625" style="81" customWidth="1"/>
    <col min="4875" max="4875" width="22.5546875" style="81" customWidth="1"/>
    <col min="4876" max="4876" width="1.6640625" style="81" customWidth="1"/>
    <col min="4877" max="4877" width="17.44140625" style="81" customWidth="1"/>
    <col min="4878" max="4878" width="1.6640625" style="81" customWidth="1"/>
    <col min="4879" max="4879" width="14.109375" style="81" customWidth="1"/>
    <col min="4880" max="4880" width="1.6640625" style="81" customWidth="1"/>
    <col min="4881" max="4881" width="28.5546875" style="81" customWidth="1"/>
    <col min="4882" max="4882" width="4.6640625" style="81" customWidth="1"/>
    <col min="4883" max="4889" width="0" style="81" hidden="1" customWidth="1"/>
    <col min="4890" max="5127" width="9.109375" style="81"/>
    <col min="5128" max="5128" width="0" style="81" hidden="1" customWidth="1"/>
    <col min="5129" max="5129" width="15.44140625" style="81" customWidth="1"/>
    <col min="5130" max="5130" width="1.6640625" style="81" customWidth="1"/>
    <col min="5131" max="5131" width="22.5546875" style="81" customWidth="1"/>
    <col min="5132" max="5132" width="1.6640625" style="81" customWidth="1"/>
    <col min="5133" max="5133" width="17.44140625" style="81" customWidth="1"/>
    <col min="5134" max="5134" width="1.6640625" style="81" customWidth="1"/>
    <col min="5135" max="5135" width="14.109375" style="81" customWidth="1"/>
    <col min="5136" max="5136" width="1.6640625" style="81" customWidth="1"/>
    <col min="5137" max="5137" width="28.5546875" style="81" customWidth="1"/>
    <col min="5138" max="5138" width="4.6640625" style="81" customWidth="1"/>
    <col min="5139" max="5145" width="0" style="81" hidden="1" customWidth="1"/>
    <col min="5146" max="5383" width="9.109375" style="81"/>
    <col min="5384" max="5384" width="0" style="81" hidden="1" customWidth="1"/>
    <col min="5385" max="5385" width="15.44140625" style="81" customWidth="1"/>
    <col min="5386" max="5386" width="1.6640625" style="81" customWidth="1"/>
    <col min="5387" max="5387" width="22.5546875" style="81" customWidth="1"/>
    <col min="5388" max="5388" width="1.6640625" style="81" customWidth="1"/>
    <col min="5389" max="5389" width="17.44140625" style="81" customWidth="1"/>
    <col min="5390" max="5390" width="1.6640625" style="81" customWidth="1"/>
    <col min="5391" max="5391" width="14.109375" style="81" customWidth="1"/>
    <col min="5392" max="5392" width="1.6640625" style="81" customWidth="1"/>
    <col min="5393" max="5393" width="28.5546875" style="81" customWidth="1"/>
    <col min="5394" max="5394" width="4.6640625" style="81" customWidth="1"/>
    <col min="5395" max="5401" width="0" style="81" hidden="1" customWidth="1"/>
    <col min="5402" max="5639" width="9.109375" style="81"/>
    <col min="5640" max="5640" width="0" style="81" hidden="1" customWidth="1"/>
    <col min="5641" max="5641" width="15.44140625" style="81" customWidth="1"/>
    <col min="5642" max="5642" width="1.6640625" style="81" customWidth="1"/>
    <col min="5643" max="5643" width="22.5546875" style="81" customWidth="1"/>
    <col min="5644" max="5644" width="1.6640625" style="81" customWidth="1"/>
    <col min="5645" max="5645" width="17.44140625" style="81" customWidth="1"/>
    <col min="5646" max="5646" width="1.6640625" style="81" customWidth="1"/>
    <col min="5647" max="5647" width="14.109375" style="81" customWidth="1"/>
    <col min="5648" max="5648" width="1.6640625" style="81" customWidth="1"/>
    <col min="5649" max="5649" width="28.5546875" style="81" customWidth="1"/>
    <col min="5650" max="5650" width="4.6640625" style="81" customWidth="1"/>
    <col min="5651" max="5657" width="0" style="81" hidden="1" customWidth="1"/>
    <col min="5658" max="5895" width="9.109375" style="81"/>
    <col min="5896" max="5896" width="0" style="81" hidden="1" customWidth="1"/>
    <col min="5897" max="5897" width="15.44140625" style="81" customWidth="1"/>
    <col min="5898" max="5898" width="1.6640625" style="81" customWidth="1"/>
    <col min="5899" max="5899" width="22.5546875" style="81" customWidth="1"/>
    <col min="5900" max="5900" width="1.6640625" style="81" customWidth="1"/>
    <col min="5901" max="5901" width="17.44140625" style="81" customWidth="1"/>
    <col min="5902" max="5902" width="1.6640625" style="81" customWidth="1"/>
    <col min="5903" max="5903" width="14.109375" style="81" customWidth="1"/>
    <col min="5904" max="5904" width="1.6640625" style="81" customWidth="1"/>
    <col min="5905" max="5905" width="28.5546875" style="81" customWidth="1"/>
    <col min="5906" max="5906" width="4.6640625" style="81" customWidth="1"/>
    <col min="5907" max="5913" width="0" style="81" hidden="1" customWidth="1"/>
    <col min="5914" max="6151" width="9.109375" style="81"/>
    <col min="6152" max="6152" width="0" style="81" hidden="1" customWidth="1"/>
    <col min="6153" max="6153" width="15.44140625" style="81" customWidth="1"/>
    <col min="6154" max="6154" width="1.6640625" style="81" customWidth="1"/>
    <col min="6155" max="6155" width="22.5546875" style="81" customWidth="1"/>
    <col min="6156" max="6156" width="1.6640625" style="81" customWidth="1"/>
    <col min="6157" max="6157" width="17.44140625" style="81" customWidth="1"/>
    <col min="6158" max="6158" width="1.6640625" style="81" customWidth="1"/>
    <col min="6159" max="6159" width="14.109375" style="81" customWidth="1"/>
    <col min="6160" max="6160" width="1.6640625" style="81" customWidth="1"/>
    <col min="6161" max="6161" width="28.5546875" style="81" customWidth="1"/>
    <col min="6162" max="6162" width="4.6640625" style="81" customWidth="1"/>
    <col min="6163" max="6169" width="0" style="81" hidden="1" customWidth="1"/>
    <col min="6170" max="6407" width="9.109375" style="81"/>
    <col min="6408" max="6408" width="0" style="81" hidden="1" customWidth="1"/>
    <col min="6409" max="6409" width="15.44140625" style="81" customWidth="1"/>
    <col min="6410" max="6410" width="1.6640625" style="81" customWidth="1"/>
    <col min="6411" max="6411" width="22.5546875" style="81" customWidth="1"/>
    <col min="6412" max="6412" width="1.6640625" style="81" customWidth="1"/>
    <col min="6413" max="6413" width="17.44140625" style="81" customWidth="1"/>
    <col min="6414" max="6414" width="1.6640625" style="81" customWidth="1"/>
    <col min="6415" max="6415" width="14.109375" style="81" customWidth="1"/>
    <col min="6416" max="6416" width="1.6640625" style="81" customWidth="1"/>
    <col min="6417" max="6417" width="28.5546875" style="81" customWidth="1"/>
    <col min="6418" max="6418" width="4.6640625" style="81" customWidth="1"/>
    <col min="6419" max="6425" width="0" style="81" hidden="1" customWidth="1"/>
    <col min="6426" max="6663" width="9.109375" style="81"/>
    <col min="6664" max="6664" width="0" style="81" hidden="1" customWidth="1"/>
    <col min="6665" max="6665" width="15.44140625" style="81" customWidth="1"/>
    <col min="6666" max="6666" width="1.6640625" style="81" customWidth="1"/>
    <col min="6667" max="6667" width="22.5546875" style="81" customWidth="1"/>
    <col min="6668" max="6668" width="1.6640625" style="81" customWidth="1"/>
    <col min="6669" max="6669" width="17.44140625" style="81" customWidth="1"/>
    <col min="6670" max="6670" width="1.6640625" style="81" customWidth="1"/>
    <col min="6671" max="6671" width="14.109375" style="81" customWidth="1"/>
    <col min="6672" max="6672" width="1.6640625" style="81" customWidth="1"/>
    <col min="6673" max="6673" width="28.5546875" style="81" customWidth="1"/>
    <col min="6674" max="6674" width="4.6640625" style="81" customWidth="1"/>
    <col min="6675" max="6681" width="0" style="81" hidden="1" customWidth="1"/>
    <col min="6682" max="6919" width="9.109375" style="81"/>
    <col min="6920" max="6920" width="0" style="81" hidden="1" customWidth="1"/>
    <col min="6921" max="6921" width="15.44140625" style="81" customWidth="1"/>
    <col min="6922" max="6922" width="1.6640625" style="81" customWidth="1"/>
    <col min="6923" max="6923" width="22.5546875" style="81" customWidth="1"/>
    <col min="6924" max="6924" width="1.6640625" style="81" customWidth="1"/>
    <col min="6925" max="6925" width="17.44140625" style="81" customWidth="1"/>
    <col min="6926" max="6926" width="1.6640625" style="81" customWidth="1"/>
    <col min="6927" max="6927" width="14.109375" style="81" customWidth="1"/>
    <col min="6928" max="6928" width="1.6640625" style="81" customWidth="1"/>
    <col min="6929" max="6929" width="28.5546875" style="81" customWidth="1"/>
    <col min="6930" max="6930" width="4.6640625" style="81" customWidth="1"/>
    <col min="6931" max="6937" width="0" style="81" hidden="1" customWidth="1"/>
    <col min="6938" max="7175" width="9.109375" style="81"/>
    <col min="7176" max="7176" width="0" style="81" hidden="1" customWidth="1"/>
    <col min="7177" max="7177" width="15.44140625" style="81" customWidth="1"/>
    <col min="7178" max="7178" width="1.6640625" style="81" customWidth="1"/>
    <col min="7179" max="7179" width="22.5546875" style="81" customWidth="1"/>
    <col min="7180" max="7180" width="1.6640625" style="81" customWidth="1"/>
    <col min="7181" max="7181" width="17.44140625" style="81" customWidth="1"/>
    <col min="7182" max="7182" width="1.6640625" style="81" customWidth="1"/>
    <col min="7183" max="7183" width="14.109375" style="81" customWidth="1"/>
    <col min="7184" max="7184" width="1.6640625" style="81" customWidth="1"/>
    <col min="7185" max="7185" width="28.5546875" style="81" customWidth="1"/>
    <col min="7186" max="7186" width="4.6640625" style="81" customWidth="1"/>
    <col min="7187" max="7193" width="0" style="81" hidden="1" customWidth="1"/>
    <col min="7194" max="7431" width="9.109375" style="81"/>
    <col min="7432" max="7432" width="0" style="81" hidden="1" customWidth="1"/>
    <col min="7433" max="7433" width="15.44140625" style="81" customWidth="1"/>
    <col min="7434" max="7434" width="1.6640625" style="81" customWidth="1"/>
    <col min="7435" max="7435" width="22.5546875" style="81" customWidth="1"/>
    <col min="7436" max="7436" width="1.6640625" style="81" customWidth="1"/>
    <col min="7437" max="7437" width="17.44140625" style="81" customWidth="1"/>
    <col min="7438" max="7438" width="1.6640625" style="81" customWidth="1"/>
    <col min="7439" max="7439" width="14.109375" style="81" customWidth="1"/>
    <col min="7440" max="7440" width="1.6640625" style="81" customWidth="1"/>
    <col min="7441" max="7441" width="28.5546875" style="81" customWidth="1"/>
    <col min="7442" max="7442" width="4.6640625" style="81" customWidth="1"/>
    <col min="7443" max="7449" width="0" style="81" hidden="1" customWidth="1"/>
    <col min="7450" max="7687" width="9.109375" style="81"/>
    <col min="7688" max="7688" width="0" style="81" hidden="1" customWidth="1"/>
    <col min="7689" max="7689" width="15.44140625" style="81" customWidth="1"/>
    <col min="7690" max="7690" width="1.6640625" style="81" customWidth="1"/>
    <col min="7691" max="7691" width="22.5546875" style="81" customWidth="1"/>
    <col min="7692" max="7692" width="1.6640625" style="81" customWidth="1"/>
    <col min="7693" max="7693" width="17.44140625" style="81" customWidth="1"/>
    <col min="7694" max="7694" width="1.6640625" style="81" customWidth="1"/>
    <col min="7695" max="7695" width="14.109375" style="81" customWidth="1"/>
    <col min="7696" max="7696" width="1.6640625" style="81" customWidth="1"/>
    <col min="7697" max="7697" width="28.5546875" style="81" customWidth="1"/>
    <col min="7698" max="7698" width="4.6640625" style="81" customWidth="1"/>
    <col min="7699" max="7705" width="0" style="81" hidden="1" customWidth="1"/>
    <col min="7706" max="7943" width="9.109375" style="81"/>
    <col min="7944" max="7944" width="0" style="81" hidden="1" customWidth="1"/>
    <col min="7945" max="7945" width="15.44140625" style="81" customWidth="1"/>
    <col min="7946" max="7946" width="1.6640625" style="81" customWidth="1"/>
    <col min="7947" max="7947" width="22.5546875" style="81" customWidth="1"/>
    <col min="7948" max="7948" width="1.6640625" style="81" customWidth="1"/>
    <col min="7949" max="7949" width="17.44140625" style="81" customWidth="1"/>
    <col min="7950" max="7950" width="1.6640625" style="81" customWidth="1"/>
    <col min="7951" max="7951" width="14.109375" style="81" customWidth="1"/>
    <col min="7952" max="7952" width="1.6640625" style="81" customWidth="1"/>
    <col min="7953" max="7953" width="28.5546875" style="81" customWidth="1"/>
    <col min="7954" max="7954" width="4.6640625" style="81" customWidth="1"/>
    <col min="7955" max="7961" width="0" style="81" hidden="1" customWidth="1"/>
    <col min="7962" max="8199" width="9.109375" style="81"/>
    <col min="8200" max="8200" width="0" style="81" hidden="1" customWidth="1"/>
    <col min="8201" max="8201" width="15.44140625" style="81" customWidth="1"/>
    <col min="8202" max="8202" width="1.6640625" style="81" customWidth="1"/>
    <col min="8203" max="8203" width="22.5546875" style="81" customWidth="1"/>
    <col min="8204" max="8204" width="1.6640625" style="81" customWidth="1"/>
    <col min="8205" max="8205" width="17.44140625" style="81" customWidth="1"/>
    <col min="8206" max="8206" width="1.6640625" style="81" customWidth="1"/>
    <col min="8207" max="8207" width="14.109375" style="81" customWidth="1"/>
    <col min="8208" max="8208" width="1.6640625" style="81" customWidth="1"/>
    <col min="8209" max="8209" width="28.5546875" style="81" customWidth="1"/>
    <col min="8210" max="8210" width="4.6640625" style="81" customWidth="1"/>
    <col min="8211" max="8217" width="0" style="81" hidden="1" customWidth="1"/>
    <col min="8218" max="8455" width="9.109375" style="81"/>
    <col min="8456" max="8456" width="0" style="81" hidden="1" customWidth="1"/>
    <col min="8457" max="8457" width="15.44140625" style="81" customWidth="1"/>
    <col min="8458" max="8458" width="1.6640625" style="81" customWidth="1"/>
    <col min="8459" max="8459" width="22.5546875" style="81" customWidth="1"/>
    <col min="8460" max="8460" width="1.6640625" style="81" customWidth="1"/>
    <col min="8461" max="8461" width="17.44140625" style="81" customWidth="1"/>
    <col min="8462" max="8462" width="1.6640625" style="81" customWidth="1"/>
    <col min="8463" max="8463" width="14.109375" style="81" customWidth="1"/>
    <col min="8464" max="8464" width="1.6640625" style="81" customWidth="1"/>
    <col min="8465" max="8465" width="28.5546875" style="81" customWidth="1"/>
    <col min="8466" max="8466" width="4.6640625" style="81" customWidth="1"/>
    <col min="8467" max="8473" width="0" style="81" hidden="1" customWidth="1"/>
    <col min="8474" max="8711" width="9.109375" style="81"/>
    <col min="8712" max="8712" width="0" style="81" hidden="1" customWidth="1"/>
    <col min="8713" max="8713" width="15.44140625" style="81" customWidth="1"/>
    <col min="8714" max="8714" width="1.6640625" style="81" customWidth="1"/>
    <col min="8715" max="8715" width="22.5546875" style="81" customWidth="1"/>
    <col min="8716" max="8716" width="1.6640625" style="81" customWidth="1"/>
    <col min="8717" max="8717" width="17.44140625" style="81" customWidth="1"/>
    <col min="8718" max="8718" width="1.6640625" style="81" customWidth="1"/>
    <col min="8719" max="8719" width="14.109375" style="81" customWidth="1"/>
    <col min="8720" max="8720" width="1.6640625" style="81" customWidth="1"/>
    <col min="8721" max="8721" width="28.5546875" style="81" customWidth="1"/>
    <col min="8722" max="8722" width="4.6640625" style="81" customWidth="1"/>
    <col min="8723" max="8729" width="0" style="81" hidden="1" customWidth="1"/>
    <col min="8730" max="8967" width="9.109375" style="81"/>
    <col min="8968" max="8968" width="0" style="81" hidden="1" customWidth="1"/>
    <col min="8969" max="8969" width="15.44140625" style="81" customWidth="1"/>
    <col min="8970" max="8970" width="1.6640625" style="81" customWidth="1"/>
    <col min="8971" max="8971" width="22.5546875" style="81" customWidth="1"/>
    <col min="8972" max="8972" width="1.6640625" style="81" customWidth="1"/>
    <col min="8973" max="8973" width="17.44140625" style="81" customWidth="1"/>
    <col min="8974" max="8974" width="1.6640625" style="81" customWidth="1"/>
    <col min="8975" max="8975" width="14.109375" style="81" customWidth="1"/>
    <col min="8976" max="8976" width="1.6640625" style="81" customWidth="1"/>
    <col min="8977" max="8977" width="28.5546875" style="81" customWidth="1"/>
    <col min="8978" max="8978" width="4.6640625" style="81" customWidth="1"/>
    <col min="8979" max="8985" width="0" style="81" hidden="1" customWidth="1"/>
    <col min="8986" max="9223" width="9.109375" style="81"/>
    <col min="9224" max="9224" width="0" style="81" hidden="1" customWidth="1"/>
    <col min="9225" max="9225" width="15.44140625" style="81" customWidth="1"/>
    <col min="9226" max="9226" width="1.6640625" style="81" customWidth="1"/>
    <col min="9227" max="9227" width="22.5546875" style="81" customWidth="1"/>
    <col min="9228" max="9228" width="1.6640625" style="81" customWidth="1"/>
    <col min="9229" max="9229" width="17.44140625" style="81" customWidth="1"/>
    <col min="9230" max="9230" width="1.6640625" style="81" customWidth="1"/>
    <col min="9231" max="9231" width="14.109375" style="81" customWidth="1"/>
    <col min="9232" max="9232" width="1.6640625" style="81" customWidth="1"/>
    <col min="9233" max="9233" width="28.5546875" style="81" customWidth="1"/>
    <col min="9234" max="9234" width="4.6640625" style="81" customWidth="1"/>
    <col min="9235" max="9241" width="0" style="81" hidden="1" customWidth="1"/>
    <col min="9242" max="9479" width="9.109375" style="81"/>
    <col min="9480" max="9480" width="0" style="81" hidden="1" customWidth="1"/>
    <col min="9481" max="9481" width="15.44140625" style="81" customWidth="1"/>
    <col min="9482" max="9482" width="1.6640625" style="81" customWidth="1"/>
    <col min="9483" max="9483" width="22.5546875" style="81" customWidth="1"/>
    <col min="9484" max="9484" width="1.6640625" style="81" customWidth="1"/>
    <col min="9485" max="9485" width="17.44140625" style="81" customWidth="1"/>
    <col min="9486" max="9486" width="1.6640625" style="81" customWidth="1"/>
    <col min="9487" max="9487" width="14.109375" style="81" customWidth="1"/>
    <col min="9488" max="9488" width="1.6640625" style="81" customWidth="1"/>
    <col min="9489" max="9489" width="28.5546875" style="81" customWidth="1"/>
    <col min="9490" max="9490" width="4.6640625" style="81" customWidth="1"/>
    <col min="9491" max="9497" width="0" style="81" hidden="1" customWidth="1"/>
    <col min="9498" max="9735" width="9.109375" style="81"/>
    <col min="9736" max="9736" width="0" style="81" hidden="1" customWidth="1"/>
    <col min="9737" max="9737" width="15.44140625" style="81" customWidth="1"/>
    <col min="9738" max="9738" width="1.6640625" style="81" customWidth="1"/>
    <col min="9739" max="9739" width="22.5546875" style="81" customWidth="1"/>
    <col min="9740" max="9740" width="1.6640625" style="81" customWidth="1"/>
    <col min="9741" max="9741" width="17.44140625" style="81" customWidth="1"/>
    <col min="9742" max="9742" width="1.6640625" style="81" customWidth="1"/>
    <col min="9743" max="9743" width="14.109375" style="81" customWidth="1"/>
    <col min="9744" max="9744" width="1.6640625" style="81" customWidth="1"/>
    <col min="9745" max="9745" width="28.5546875" style="81" customWidth="1"/>
    <col min="9746" max="9746" width="4.6640625" style="81" customWidth="1"/>
    <col min="9747" max="9753" width="0" style="81" hidden="1" customWidth="1"/>
    <col min="9754" max="9991" width="9.109375" style="81"/>
    <col min="9992" max="9992" width="0" style="81" hidden="1" customWidth="1"/>
    <col min="9993" max="9993" width="15.44140625" style="81" customWidth="1"/>
    <col min="9994" max="9994" width="1.6640625" style="81" customWidth="1"/>
    <col min="9995" max="9995" width="22.5546875" style="81" customWidth="1"/>
    <col min="9996" max="9996" width="1.6640625" style="81" customWidth="1"/>
    <col min="9997" max="9997" width="17.44140625" style="81" customWidth="1"/>
    <col min="9998" max="9998" width="1.6640625" style="81" customWidth="1"/>
    <col min="9999" max="9999" width="14.109375" style="81" customWidth="1"/>
    <col min="10000" max="10000" width="1.6640625" style="81" customWidth="1"/>
    <col min="10001" max="10001" width="28.5546875" style="81" customWidth="1"/>
    <col min="10002" max="10002" width="4.6640625" style="81" customWidth="1"/>
    <col min="10003" max="10009" width="0" style="81" hidden="1" customWidth="1"/>
    <col min="10010" max="10247" width="9.109375" style="81"/>
    <col min="10248" max="10248" width="0" style="81" hidden="1" customWidth="1"/>
    <col min="10249" max="10249" width="15.44140625" style="81" customWidth="1"/>
    <col min="10250" max="10250" width="1.6640625" style="81" customWidth="1"/>
    <col min="10251" max="10251" width="22.5546875" style="81" customWidth="1"/>
    <col min="10252" max="10252" width="1.6640625" style="81" customWidth="1"/>
    <col min="10253" max="10253" width="17.44140625" style="81" customWidth="1"/>
    <col min="10254" max="10254" width="1.6640625" style="81" customWidth="1"/>
    <col min="10255" max="10255" width="14.109375" style="81" customWidth="1"/>
    <col min="10256" max="10256" width="1.6640625" style="81" customWidth="1"/>
    <col min="10257" max="10257" width="28.5546875" style="81" customWidth="1"/>
    <col min="10258" max="10258" width="4.6640625" style="81" customWidth="1"/>
    <col min="10259" max="10265" width="0" style="81" hidden="1" customWidth="1"/>
    <col min="10266" max="10503" width="9.109375" style="81"/>
    <col min="10504" max="10504" width="0" style="81" hidden="1" customWidth="1"/>
    <col min="10505" max="10505" width="15.44140625" style="81" customWidth="1"/>
    <col min="10506" max="10506" width="1.6640625" style="81" customWidth="1"/>
    <col min="10507" max="10507" width="22.5546875" style="81" customWidth="1"/>
    <col min="10508" max="10508" width="1.6640625" style="81" customWidth="1"/>
    <col min="10509" max="10509" width="17.44140625" style="81" customWidth="1"/>
    <col min="10510" max="10510" width="1.6640625" style="81" customWidth="1"/>
    <col min="10511" max="10511" width="14.109375" style="81" customWidth="1"/>
    <col min="10512" max="10512" width="1.6640625" style="81" customWidth="1"/>
    <col min="10513" max="10513" width="28.5546875" style="81" customWidth="1"/>
    <col min="10514" max="10514" width="4.6640625" style="81" customWidth="1"/>
    <col min="10515" max="10521" width="0" style="81" hidden="1" customWidth="1"/>
    <col min="10522" max="10759" width="9.109375" style="81"/>
    <col min="10760" max="10760" width="0" style="81" hidden="1" customWidth="1"/>
    <col min="10761" max="10761" width="15.44140625" style="81" customWidth="1"/>
    <col min="10762" max="10762" width="1.6640625" style="81" customWidth="1"/>
    <col min="10763" max="10763" width="22.5546875" style="81" customWidth="1"/>
    <col min="10764" max="10764" width="1.6640625" style="81" customWidth="1"/>
    <col min="10765" max="10765" width="17.44140625" style="81" customWidth="1"/>
    <col min="10766" max="10766" width="1.6640625" style="81" customWidth="1"/>
    <col min="10767" max="10767" width="14.109375" style="81" customWidth="1"/>
    <col min="10768" max="10768" width="1.6640625" style="81" customWidth="1"/>
    <col min="10769" max="10769" width="28.5546875" style="81" customWidth="1"/>
    <col min="10770" max="10770" width="4.6640625" style="81" customWidth="1"/>
    <col min="10771" max="10777" width="0" style="81" hidden="1" customWidth="1"/>
    <col min="10778" max="11015" width="9.109375" style="81"/>
    <col min="11016" max="11016" width="0" style="81" hidden="1" customWidth="1"/>
    <col min="11017" max="11017" width="15.44140625" style="81" customWidth="1"/>
    <col min="11018" max="11018" width="1.6640625" style="81" customWidth="1"/>
    <col min="11019" max="11019" width="22.5546875" style="81" customWidth="1"/>
    <col min="11020" max="11020" width="1.6640625" style="81" customWidth="1"/>
    <col min="11021" max="11021" width="17.44140625" style="81" customWidth="1"/>
    <col min="11022" max="11022" width="1.6640625" style="81" customWidth="1"/>
    <col min="11023" max="11023" width="14.109375" style="81" customWidth="1"/>
    <col min="11024" max="11024" width="1.6640625" style="81" customWidth="1"/>
    <col min="11025" max="11025" width="28.5546875" style="81" customWidth="1"/>
    <col min="11026" max="11026" width="4.6640625" style="81" customWidth="1"/>
    <col min="11027" max="11033" width="0" style="81" hidden="1" customWidth="1"/>
    <col min="11034" max="11271" width="9.109375" style="81"/>
    <col min="11272" max="11272" width="0" style="81" hidden="1" customWidth="1"/>
    <col min="11273" max="11273" width="15.44140625" style="81" customWidth="1"/>
    <col min="11274" max="11274" width="1.6640625" style="81" customWidth="1"/>
    <col min="11275" max="11275" width="22.5546875" style="81" customWidth="1"/>
    <col min="11276" max="11276" width="1.6640625" style="81" customWidth="1"/>
    <col min="11277" max="11277" width="17.44140625" style="81" customWidth="1"/>
    <col min="11278" max="11278" width="1.6640625" style="81" customWidth="1"/>
    <col min="11279" max="11279" width="14.109375" style="81" customWidth="1"/>
    <col min="11280" max="11280" width="1.6640625" style="81" customWidth="1"/>
    <col min="11281" max="11281" width="28.5546875" style="81" customWidth="1"/>
    <col min="11282" max="11282" width="4.6640625" style="81" customWidth="1"/>
    <col min="11283" max="11289" width="0" style="81" hidden="1" customWidth="1"/>
    <col min="11290" max="11527" width="9.109375" style="81"/>
    <col min="11528" max="11528" width="0" style="81" hidden="1" customWidth="1"/>
    <col min="11529" max="11529" width="15.44140625" style="81" customWidth="1"/>
    <col min="11530" max="11530" width="1.6640625" style="81" customWidth="1"/>
    <col min="11531" max="11531" width="22.5546875" style="81" customWidth="1"/>
    <col min="11532" max="11532" width="1.6640625" style="81" customWidth="1"/>
    <col min="11533" max="11533" width="17.44140625" style="81" customWidth="1"/>
    <col min="11534" max="11534" width="1.6640625" style="81" customWidth="1"/>
    <col min="11535" max="11535" width="14.109375" style="81" customWidth="1"/>
    <col min="11536" max="11536" width="1.6640625" style="81" customWidth="1"/>
    <col min="11537" max="11537" width="28.5546875" style="81" customWidth="1"/>
    <col min="11538" max="11538" width="4.6640625" style="81" customWidth="1"/>
    <col min="11539" max="11545" width="0" style="81" hidden="1" customWidth="1"/>
    <col min="11546" max="11783" width="9.109375" style="81"/>
    <col min="11784" max="11784" width="0" style="81" hidden="1" customWidth="1"/>
    <col min="11785" max="11785" width="15.44140625" style="81" customWidth="1"/>
    <col min="11786" max="11786" width="1.6640625" style="81" customWidth="1"/>
    <col min="11787" max="11787" width="22.5546875" style="81" customWidth="1"/>
    <col min="11788" max="11788" width="1.6640625" style="81" customWidth="1"/>
    <col min="11789" max="11789" width="17.44140625" style="81" customWidth="1"/>
    <col min="11790" max="11790" width="1.6640625" style="81" customWidth="1"/>
    <col min="11791" max="11791" width="14.109375" style="81" customWidth="1"/>
    <col min="11792" max="11792" width="1.6640625" style="81" customWidth="1"/>
    <col min="11793" max="11793" width="28.5546875" style="81" customWidth="1"/>
    <col min="11794" max="11794" width="4.6640625" style="81" customWidth="1"/>
    <col min="11795" max="11801" width="0" style="81" hidden="1" customWidth="1"/>
    <col min="11802" max="12039" width="9.109375" style="81"/>
    <col min="12040" max="12040" width="0" style="81" hidden="1" customWidth="1"/>
    <col min="12041" max="12041" width="15.44140625" style="81" customWidth="1"/>
    <col min="12042" max="12042" width="1.6640625" style="81" customWidth="1"/>
    <col min="12043" max="12043" width="22.5546875" style="81" customWidth="1"/>
    <col min="12044" max="12044" width="1.6640625" style="81" customWidth="1"/>
    <col min="12045" max="12045" width="17.44140625" style="81" customWidth="1"/>
    <col min="12046" max="12046" width="1.6640625" style="81" customWidth="1"/>
    <col min="12047" max="12047" width="14.109375" style="81" customWidth="1"/>
    <col min="12048" max="12048" width="1.6640625" style="81" customWidth="1"/>
    <col min="12049" max="12049" width="28.5546875" style="81" customWidth="1"/>
    <col min="12050" max="12050" width="4.6640625" style="81" customWidth="1"/>
    <col min="12051" max="12057" width="0" style="81" hidden="1" customWidth="1"/>
    <col min="12058" max="12295" width="9.109375" style="81"/>
    <col min="12296" max="12296" width="0" style="81" hidden="1" customWidth="1"/>
    <col min="12297" max="12297" width="15.44140625" style="81" customWidth="1"/>
    <col min="12298" max="12298" width="1.6640625" style="81" customWidth="1"/>
    <col min="12299" max="12299" width="22.5546875" style="81" customWidth="1"/>
    <col min="12300" max="12300" width="1.6640625" style="81" customWidth="1"/>
    <col min="12301" max="12301" width="17.44140625" style="81" customWidth="1"/>
    <col min="12302" max="12302" width="1.6640625" style="81" customWidth="1"/>
    <col min="12303" max="12303" width="14.109375" style="81" customWidth="1"/>
    <col min="12304" max="12304" width="1.6640625" style="81" customWidth="1"/>
    <col min="12305" max="12305" width="28.5546875" style="81" customWidth="1"/>
    <col min="12306" max="12306" width="4.6640625" style="81" customWidth="1"/>
    <col min="12307" max="12313" width="0" style="81" hidden="1" customWidth="1"/>
    <col min="12314" max="12551" width="9.109375" style="81"/>
    <col min="12552" max="12552" width="0" style="81" hidden="1" customWidth="1"/>
    <col min="12553" max="12553" width="15.44140625" style="81" customWidth="1"/>
    <col min="12554" max="12554" width="1.6640625" style="81" customWidth="1"/>
    <col min="12555" max="12555" width="22.5546875" style="81" customWidth="1"/>
    <col min="12556" max="12556" width="1.6640625" style="81" customWidth="1"/>
    <col min="12557" max="12557" width="17.44140625" style="81" customWidth="1"/>
    <col min="12558" max="12558" width="1.6640625" style="81" customWidth="1"/>
    <col min="12559" max="12559" width="14.109375" style="81" customWidth="1"/>
    <col min="12560" max="12560" width="1.6640625" style="81" customWidth="1"/>
    <col min="12561" max="12561" width="28.5546875" style="81" customWidth="1"/>
    <col min="12562" max="12562" width="4.6640625" style="81" customWidth="1"/>
    <col min="12563" max="12569" width="0" style="81" hidden="1" customWidth="1"/>
    <col min="12570" max="12807" width="9.109375" style="81"/>
    <col min="12808" max="12808" width="0" style="81" hidden="1" customWidth="1"/>
    <col min="12809" max="12809" width="15.44140625" style="81" customWidth="1"/>
    <col min="12810" max="12810" width="1.6640625" style="81" customWidth="1"/>
    <col min="12811" max="12811" width="22.5546875" style="81" customWidth="1"/>
    <col min="12812" max="12812" width="1.6640625" style="81" customWidth="1"/>
    <col min="12813" max="12813" width="17.44140625" style="81" customWidth="1"/>
    <col min="12814" max="12814" width="1.6640625" style="81" customWidth="1"/>
    <col min="12815" max="12815" width="14.109375" style="81" customWidth="1"/>
    <col min="12816" max="12816" width="1.6640625" style="81" customWidth="1"/>
    <col min="12817" max="12817" width="28.5546875" style="81" customWidth="1"/>
    <col min="12818" max="12818" width="4.6640625" style="81" customWidth="1"/>
    <col min="12819" max="12825" width="0" style="81" hidden="1" customWidth="1"/>
    <col min="12826" max="13063" width="9.109375" style="81"/>
    <col min="13064" max="13064" width="0" style="81" hidden="1" customWidth="1"/>
    <col min="13065" max="13065" width="15.44140625" style="81" customWidth="1"/>
    <col min="13066" max="13066" width="1.6640625" style="81" customWidth="1"/>
    <col min="13067" max="13067" width="22.5546875" style="81" customWidth="1"/>
    <col min="13068" max="13068" width="1.6640625" style="81" customWidth="1"/>
    <col min="13069" max="13069" width="17.44140625" style="81" customWidth="1"/>
    <col min="13070" max="13070" width="1.6640625" style="81" customWidth="1"/>
    <col min="13071" max="13071" width="14.109375" style="81" customWidth="1"/>
    <col min="13072" max="13072" width="1.6640625" style="81" customWidth="1"/>
    <col min="13073" max="13073" width="28.5546875" style="81" customWidth="1"/>
    <col min="13074" max="13074" width="4.6640625" style="81" customWidth="1"/>
    <col min="13075" max="13081" width="0" style="81" hidden="1" customWidth="1"/>
    <col min="13082" max="13319" width="9.109375" style="81"/>
    <col min="13320" max="13320" width="0" style="81" hidden="1" customWidth="1"/>
    <col min="13321" max="13321" width="15.44140625" style="81" customWidth="1"/>
    <col min="13322" max="13322" width="1.6640625" style="81" customWidth="1"/>
    <col min="13323" max="13323" width="22.5546875" style="81" customWidth="1"/>
    <col min="13324" max="13324" width="1.6640625" style="81" customWidth="1"/>
    <col min="13325" max="13325" width="17.44140625" style="81" customWidth="1"/>
    <col min="13326" max="13326" width="1.6640625" style="81" customWidth="1"/>
    <col min="13327" max="13327" width="14.109375" style="81" customWidth="1"/>
    <col min="13328" max="13328" width="1.6640625" style="81" customWidth="1"/>
    <col min="13329" max="13329" width="28.5546875" style="81" customWidth="1"/>
    <col min="13330" max="13330" width="4.6640625" style="81" customWidth="1"/>
    <col min="13331" max="13337" width="0" style="81" hidden="1" customWidth="1"/>
    <col min="13338" max="13575" width="9.109375" style="81"/>
    <col min="13576" max="13576" width="0" style="81" hidden="1" customWidth="1"/>
    <col min="13577" max="13577" width="15.44140625" style="81" customWidth="1"/>
    <col min="13578" max="13578" width="1.6640625" style="81" customWidth="1"/>
    <col min="13579" max="13579" width="22.5546875" style="81" customWidth="1"/>
    <col min="13580" max="13580" width="1.6640625" style="81" customWidth="1"/>
    <col min="13581" max="13581" width="17.44140625" style="81" customWidth="1"/>
    <col min="13582" max="13582" width="1.6640625" style="81" customWidth="1"/>
    <col min="13583" max="13583" width="14.109375" style="81" customWidth="1"/>
    <col min="13584" max="13584" width="1.6640625" style="81" customWidth="1"/>
    <col min="13585" max="13585" width="28.5546875" style="81" customWidth="1"/>
    <col min="13586" max="13586" width="4.6640625" style="81" customWidth="1"/>
    <col min="13587" max="13593" width="0" style="81" hidden="1" customWidth="1"/>
    <col min="13594" max="13831" width="9.109375" style="81"/>
    <col min="13832" max="13832" width="0" style="81" hidden="1" customWidth="1"/>
    <col min="13833" max="13833" width="15.44140625" style="81" customWidth="1"/>
    <col min="13834" max="13834" width="1.6640625" style="81" customWidth="1"/>
    <col min="13835" max="13835" width="22.5546875" style="81" customWidth="1"/>
    <col min="13836" max="13836" width="1.6640625" style="81" customWidth="1"/>
    <col min="13837" max="13837" width="17.44140625" style="81" customWidth="1"/>
    <col min="13838" max="13838" width="1.6640625" style="81" customWidth="1"/>
    <col min="13839" max="13839" width="14.109375" style="81" customWidth="1"/>
    <col min="13840" max="13840" width="1.6640625" style="81" customWidth="1"/>
    <col min="13841" max="13841" width="28.5546875" style="81" customWidth="1"/>
    <col min="13842" max="13842" width="4.6640625" style="81" customWidth="1"/>
    <col min="13843" max="13849" width="0" style="81" hidden="1" customWidth="1"/>
    <col min="13850" max="14087" width="9.109375" style="81"/>
    <col min="14088" max="14088" width="0" style="81" hidden="1" customWidth="1"/>
    <col min="14089" max="14089" width="15.44140625" style="81" customWidth="1"/>
    <col min="14090" max="14090" width="1.6640625" style="81" customWidth="1"/>
    <col min="14091" max="14091" width="22.5546875" style="81" customWidth="1"/>
    <col min="14092" max="14092" width="1.6640625" style="81" customWidth="1"/>
    <col min="14093" max="14093" width="17.44140625" style="81" customWidth="1"/>
    <col min="14094" max="14094" width="1.6640625" style="81" customWidth="1"/>
    <col min="14095" max="14095" width="14.109375" style="81" customWidth="1"/>
    <col min="14096" max="14096" width="1.6640625" style="81" customWidth="1"/>
    <col min="14097" max="14097" width="28.5546875" style="81" customWidth="1"/>
    <col min="14098" max="14098" width="4.6640625" style="81" customWidth="1"/>
    <col min="14099" max="14105" width="0" style="81" hidden="1" customWidth="1"/>
    <col min="14106" max="14343" width="9.109375" style="81"/>
    <col min="14344" max="14344" width="0" style="81" hidden="1" customWidth="1"/>
    <col min="14345" max="14345" width="15.44140625" style="81" customWidth="1"/>
    <col min="14346" max="14346" width="1.6640625" style="81" customWidth="1"/>
    <col min="14347" max="14347" width="22.5546875" style="81" customWidth="1"/>
    <col min="14348" max="14348" width="1.6640625" style="81" customWidth="1"/>
    <col min="14349" max="14349" width="17.44140625" style="81" customWidth="1"/>
    <col min="14350" max="14350" width="1.6640625" style="81" customWidth="1"/>
    <col min="14351" max="14351" width="14.109375" style="81" customWidth="1"/>
    <col min="14352" max="14352" width="1.6640625" style="81" customWidth="1"/>
    <col min="14353" max="14353" width="28.5546875" style="81" customWidth="1"/>
    <col min="14354" max="14354" width="4.6640625" style="81" customWidth="1"/>
    <col min="14355" max="14361" width="0" style="81" hidden="1" customWidth="1"/>
    <col min="14362" max="14599" width="9.109375" style="81"/>
    <col min="14600" max="14600" width="0" style="81" hidden="1" customWidth="1"/>
    <col min="14601" max="14601" width="15.44140625" style="81" customWidth="1"/>
    <col min="14602" max="14602" width="1.6640625" style="81" customWidth="1"/>
    <col min="14603" max="14603" width="22.5546875" style="81" customWidth="1"/>
    <col min="14604" max="14604" width="1.6640625" style="81" customWidth="1"/>
    <col min="14605" max="14605" width="17.44140625" style="81" customWidth="1"/>
    <col min="14606" max="14606" width="1.6640625" style="81" customWidth="1"/>
    <col min="14607" max="14607" width="14.109375" style="81" customWidth="1"/>
    <col min="14608" max="14608" width="1.6640625" style="81" customWidth="1"/>
    <col min="14609" max="14609" width="28.5546875" style="81" customWidth="1"/>
    <col min="14610" max="14610" width="4.6640625" style="81" customWidth="1"/>
    <col min="14611" max="14617" width="0" style="81" hidden="1" customWidth="1"/>
    <col min="14618" max="14855" width="9.109375" style="81"/>
    <col min="14856" max="14856" width="0" style="81" hidden="1" customWidth="1"/>
    <col min="14857" max="14857" width="15.44140625" style="81" customWidth="1"/>
    <col min="14858" max="14858" width="1.6640625" style="81" customWidth="1"/>
    <col min="14859" max="14859" width="22.5546875" style="81" customWidth="1"/>
    <col min="14860" max="14860" width="1.6640625" style="81" customWidth="1"/>
    <col min="14861" max="14861" width="17.44140625" style="81" customWidth="1"/>
    <col min="14862" max="14862" width="1.6640625" style="81" customWidth="1"/>
    <col min="14863" max="14863" width="14.109375" style="81" customWidth="1"/>
    <col min="14864" max="14864" width="1.6640625" style="81" customWidth="1"/>
    <col min="14865" max="14865" width="28.5546875" style="81" customWidth="1"/>
    <col min="14866" max="14866" width="4.6640625" style="81" customWidth="1"/>
    <col min="14867" max="14873" width="0" style="81" hidden="1" customWidth="1"/>
    <col min="14874" max="15111" width="9.109375" style="81"/>
    <col min="15112" max="15112" width="0" style="81" hidden="1" customWidth="1"/>
    <col min="15113" max="15113" width="15.44140625" style="81" customWidth="1"/>
    <col min="15114" max="15114" width="1.6640625" style="81" customWidth="1"/>
    <col min="15115" max="15115" width="22.5546875" style="81" customWidth="1"/>
    <col min="15116" max="15116" width="1.6640625" style="81" customWidth="1"/>
    <col min="15117" max="15117" width="17.44140625" style="81" customWidth="1"/>
    <col min="15118" max="15118" width="1.6640625" style="81" customWidth="1"/>
    <col min="15119" max="15119" width="14.109375" style="81" customWidth="1"/>
    <col min="15120" max="15120" width="1.6640625" style="81" customWidth="1"/>
    <col min="15121" max="15121" width="28.5546875" style="81" customWidth="1"/>
    <col min="15122" max="15122" width="4.6640625" style="81" customWidth="1"/>
    <col min="15123" max="15129" width="0" style="81" hidden="1" customWidth="1"/>
    <col min="15130" max="15367" width="9.109375" style="81"/>
    <col min="15368" max="15368" width="0" style="81" hidden="1" customWidth="1"/>
    <col min="15369" max="15369" width="15.44140625" style="81" customWidth="1"/>
    <col min="15370" max="15370" width="1.6640625" style="81" customWidth="1"/>
    <col min="15371" max="15371" width="22.5546875" style="81" customWidth="1"/>
    <col min="15372" max="15372" width="1.6640625" style="81" customWidth="1"/>
    <col min="15373" max="15373" width="17.44140625" style="81" customWidth="1"/>
    <col min="15374" max="15374" width="1.6640625" style="81" customWidth="1"/>
    <col min="15375" max="15375" width="14.109375" style="81" customWidth="1"/>
    <col min="15376" max="15376" width="1.6640625" style="81" customWidth="1"/>
    <col min="15377" max="15377" width="28.5546875" style="81" customWidth="1"/>
    <col min="15378" max="15378" width="4.6640625" style="81" customWidth="1"/>
    <col min="15379" max="15385" width="0" style="81" hidden="1" customWidth="1"/>
    <col min="15386" max="15623" width="9.109375" style="81"/>
    <col min="15624" max="15624" width="0" style="81" hidden="1" customWidth="1"/>
    <col min="15625" max="15625" width="15.44140625" style="81" customWidth="1"/>
    <col min="15626" max="15626" width="1.6640625" style="81" customWidth="1"/>
    <col min="15627" max="15627" width="22.5546875" style="81" customWidth="1"/>
    <col min="15628" max="15628" width="1.6640625" style="81" customWidth="1"/>
    <col min="15629" max="15629" width="17.44140625" style="81" customWidth="1"/>
    <col min="15630" max="15630" width="1.6640625" style="81" customWidth="1"/>
    <col min="15631" max="15631" width="14.109375" style="81" customWidth="1"/>
    <col min="15632" max="15632" width="1.6640625" style="81" customWidth="1"/>
    <col min="15633" max="15633" width="28.5546875" style="81" customWidth="1"/>
    <col min="15634" max="15634" width="4.6640625" style="81" customWidth="1"/>
    <col min="15635" max="15641" width="0" style="81" hidden="1" customWidth="1"/>
    <col min="15642" max="15879" width="9.109375" style="81"/>
    <col min="15880" max="15880" width="0" style="81" hidden="1" customWidth="1"/>
    <col min="15881" max="15881" width="15.44140625" style="81" customWidth="1"/>
    <col min="15882" max="15882" width="1.6640625" style="81" customWidth="1"/>
    <col min="15883" max="15883" width="22.5546875" style="81" customWidth="1"/>
    <col min="15884" max="15884" width="1.6640625" style="81" customWidth="1"/>
    <col min="15885" max="15885" width="17.44140625" style="81" customWidth="1"/>
    <col min="15886" max="15886" width="1.6640625" style="81" customWidth="1"/>
    <col min="15887" max="15887" width="14.109375" style="81" customWidth="1"/>
    <col min="15888" max="15888" width="1.6640625" style="81" customWidth="1"/>
    <col min="15889" max="15889" width="28.5546875" style="81" customWidth="1"/>
    <col min="15890" max="15890" width="4.6640625" style="81" customWidth="1"/>
    <col min="15891" max="15897" width="0" style="81" hidden="1" customWidth="1"/>
    <col min="15898" max="16135" width="9.109375" style="81"/>
    <col min="16136" max="16136" width="0" style="81" hidden="1" customWidth="1"/>
    <col min="16137" max="16137" width="15.44140625" style="81" customWidth="1"/>
    <col min="16138" max="16138" width="1.6640625" style="81" customWidth="1"/>
    <col min="16139" max="16139" width="22.5546875" style="81" customWidth="1"/>
    <col min="16140" max="16140" width="1.6640625" style="81" customWidth="1"/>
    <col min="16141" max="16141" width="17.44140625" style="81" customWidth="1"/>
    <col min="16142" max="16142" width="1.6640625" style="81" customWidth="1"/>
    <col min="16143" max="16143" width="14.109375" style="81" customWidth="1"/>
    <col min="16144" max="16144" width="1.6640625" style="81" customWidth="1"/>
    <col min="16145" max="16145" width="28.5546875" style="81" customWidth="1"/>
    <col min="16146" max="16146" width="4.6640625" style="81" customWidth="1"/>
    <col min="16147" max="16153" width="0" style="81" hidden="1" customWidth="1"/>
    <col min="16154" max="16384" width="9.109375" style="81"/>
  </cols>
  <sheetData>
    <row r="1" spans="1:24" s="65" customFormat="1" ht="15" customHeight="1" x14ac:dyDescent="0.3">
      <c r="A1" s="265" t="str">
        <f>Index!A1</f>
        <v xml:space="preserve">                                                               Office of the State Controller                                                                </v>
      </c>
      <c r="B1" s="265"/>
      <c r="C1" s="265"/>
      <c r="D1" s="265"/>
      <c r="E1" s="265"/>
      <c r="F1" s="265"/>
      <c r="G1" s="265"/>
      <c r="H1" s="265"/>
      <c r="I1" s="265"/>
      <c r="J1" s="265"/>
      <c r="K1" s="265"/>
      <c r="L1" s="265"/>
      <c r="M1" s="265"/>
      <c r="N1" s="265"/>
      <c r="O1" s="265"/>
      <c r="P1" s="265"/>
      <c r="Q1" s="265"/>
      <c r="R1" s="263" t="str">
        <f>IF(Index!B17="na","NA","")</f>
        <v/>
      </c>
      <c r="S1" s="46"/>
      <c r="T1" s="46"/>
      <c r="U1" s="46"/>
      <c r="V1" s="46"/>
      <c r="W1" s="46"/>
      <c r="X1" s="46"/>
    </row>
    <row r="2" spans="1:24" s="65" customFormat="1" ht="15" customHeight="1" x14ac:dyDescent="0.3">
      <c r="A2" s="266" t="str">
        <f>Index!A2</f>
        <v>2021 Transfers - Interim Worksheets</v>
      </c>
      <c r="B2" s="266"/>
      <c r="C2" s="266"/>
      <c r="D2" s="266"/>
      <c r="E2" s="266"/>
      <c r="F2" s="266"/>
      <c r="G2" s="266"/>
      <c r="H2" s="266"/>
      <c r="I2" s="266"/>
      <c r="J2" s="266"/>
      <c r="K2" s="266"/>
      <c r="L2" s="266"/>
      <c r="M2" s="266"/>
      <c r="N2" s="266"/>
      <c r="O2" s="266"/>
      <c r="P2" s="266"/>
      <c r="Q2" s="266"/>
      <c r="R2" s="263"/>
      <c r="S2" s="46"/>
      <c r="T2" s="46"/>
      <c r="U2" s="46"/>
      <c r="V2" s="46"/>
      <c r="W2" s="46"/>
      <c r="X2" s="46"/>
    </row>
    <row r="3" spans="1:24" s="65" customFormat="1" ht="15" customHeight="1" x14ac:dyDescent="0.3">
      <c r="A3" s="266" t="s">
        <v>623</v>
      </c>
      <c r="B3" s="266"/>
      <c r="C3" s="266"/>
      <c r="D3" s="266"/>
      <c r="E3" s="266"/>
      <c r="F3" s="266"/>
      <c r="G3" s="266"/>
      <c r="H3" s="266"/>
      <c r="I3" s="266"/>
      <c r="J3" s="266"/>
      <c r="K3" s="266"/>
      <c r="L3" s="266"/>
      <c r="M3" s="266"/>
      <c r="N3" s="266"/>
      <c r="O3" s="266"/>
      <c r="P3" s="266"/>
      <c r="Q3" s="266"/>
      <c r="R3" s="263"/>
      <c r="S3" s="46"/>
      <c r="T3" s="46"/>
      <c r="U3" s="46"/>
      <c r="V3" s="46"/>
      <c r="W3" s="46"/>
      <c r="X3" s="46"/>
    </row>
    <row r="4" spans="1:24" s="65" customFormat="1" ht="15" customHeight="1" x14ac:dyDescent="0.3">
      <c r="A4" s="266" t="s">
        <v>648</v>
      </c>
      <c r="B4" s="266"/>
      <c r="C4" s="266"/>
      <c r="D4" s="266"/>
      <c r="E4" s="266"/>
      <c r="F4" s="266"/>
      <c r="G4" s="266"/>
      <c r="H4" s="266"/>
      <c r="I4" s="266"/>
      <c r="J4" s="266"/>
      <c r="K4" s="266"/>
      <c r="L4" s="266"/>
      <c r="M4" s="266"/>
      <c r="N4" s="266"/>
      <c r="O4" s="266"/>
      <c r="P4" s="266"/>
      <c r="Q4" s="266"/>
    </row>
    <row r="5" spans="1:24" s="69" customFormat="1" ht="15" customHeight="1" x14ac:dyDescent="0.3">
      <c r="C5" s="67"/>
      <c r="D5" s="68"/>
      <c r="E5" s="68"/>
      <c r="F5" s="68"/>
      <c r="G5" s="68"/>
      <c r="H5" s="68"/>
      <c r="I5" s="68"/>
      <c r="J5" s="68"/>
      <c r="K5" s="66"/>
      <c r="L5" s="66"/>
      <c r="M5" s="66"/>
      <c r="N5" s="66"/>
      <c r="O5" s="66" t="s">
        <v>624</v>
      </c>
      <c r="P5" s="66"/>
      <c r="Q5" s="66"/>
    </row>
    <row r="6" spans="1:24" s="69" customFormat="1" ht="15" customHeight="1" x14ac:dyDescent="0.25">
      <c r="A6" s="70" t="s">
        <v>61</v>
      </c>
      <c r="C6" s="94" t="str">
        <f>Index!E10</f>
        <v>01</v>
      </c>
      <c r="D6" s="94"/>
      <c r="E6" s="94"/>
      <c r="H6" s="71"/>
      <c r="I6" s="86"/>
      <c r="J6" s="86"/>
      <c r="K6" s="86"/>
      <c r="L6" s="71" t="s">
        <v>239</v>
      </c>
      <c r="M6" s="267" t="str">
        <f>Index!E12 &amp; Index!E14:E14</f>
        <v/>
      </c>
      <c r="N6" s="267"/>
      <c r="O6" s="267"/>
      <c r="P6" s="267"/>
      <c r="Q6" s="267"/>
    </row>
    <row r="7" spans="1:24" s="69" customFormat="1" ht="15" customHeight="1" x14ac:dyDescent="0.25">
      <c r="A7" s="70" t="s">
        <v>270</v>
      </c>
      <c r="C7" s="264" t="str">
        <f>Index!E11</f>
        <v>North Carolina General Assembly</v>
      </c>
      <c r="D7" s="264"/>
      <c r="E7" s="264"/>
      <c r="G7" s="71"/>
      <c r="I7" s="83"/>
      <c r="J7" s="83"/>
      <c r="K7" s="83"/>
      <c r="L7" s="71" t="s">
        <v>67</v>
      </c>
      <c r="M7" s="268">
        <f>Index!E13</f>
        <v>0</v>
      </c>
      <c r="N7" s="268"/>
      <c r="O7" s="268"/>
      <c r="P7" s="268"/>
      <c r="Q7" s="268"/>
    </row>
    <row r="8" spans="1:24" s="69" customFormat="1" ht="15" customHeight="1" x14ac:dyDescent="0.25">
      <c r="A8" s="70" t="s">
        <v>153</v>
      </c>
      <c r="C8" s="262"/>
      <c r="D8" s="262"/>
      <c r="E8" s="262"/>
    </row>
    <row r="9" spans="1:24" s="69" customFormat="1" ht="15" customHeight="1" thickBot="1" x14ac:dyDescent="0.3">
      <c r="A9" s="72"/>
      <c r="B9" s="72"/>
      <c r="C9" s="72"/>
      <c r="D9" s="72"/>
      <c r="E9" s="72"/>
      <c r="F9" s="72"/>
      <c r="G9" s="72"/>
      <c r="H9" s="72"/>
      <c r="I9" s="72"/>
      <c r="J9" s="72"/>
      <c r="K9" s="72"/>
      <c r="L9" s="72"/>
      <c r="M9" s="72"/>
      <c r="N9" s="72"/>
      <c r="O9" s="72"/>
      <c r="P9" s="72"/>
      <c r="Q9" s="72"/>
    </row>
    <row r="10" spans="1:24" s="69" customFormat="1" ht="15" customHeight="1" x14ac:dyDescent="0.25">
      <c r="A10" s="259" t="s">
        <v>719</v>
      </c>
      <c r="B10" s="260"/>
      <c r="C10" s="261"/>
      <c r="E10" s="259" t="s">
        <v>724</v>
      </c>
      <c r="F10" s="260"/>
      <c r="G10" s="261"/>
    </row>
    <row r="11" spans="1:24" s="69" customFormat="1" ht="15" customHeight="1" x14ac:dyDescent="0.25">
      <c r="A11" s="176"/>
      <c r="C11" s="178" t="s">
        <v>253</v>
      </c>
      <c r="E11" s="176" t="s">
        <v>240</v>
      </c>
      <c r="G11" s="177"/>
      <c r="H11" s="73" t="s">
        <v>240</v>
      </c>
      <c r="J11" s="67"/>
    </row>
    <row r="12" spans="1:24" s="69" customFormat="1" ht="15" customHeight="1" thickBot="1" x14ac:dyDescent="0.3">
      <c r="A12" s="176"/>
      <c r="C12" s="178" t="s">
        <v>625</v>
      </c>
      <c r="E12" s="176"/>
      <c r="G12" s="178"/>
      <c r="J12" s="67"/>
    </row>
    <row r="13" spans="1:24" s="69" customFormat="1" ht="15" customHeight="1" thickBot="1" x14ac:dyDescent="0.3">
      <c r="A13" s="176"/>
      <c r="C13" s="178" t="s">
        <v>937</v>
      </c>
      <c r="E13" s="176"/>
      <c r="G13" s="178"/>
      <c r="J13" s="67"/>
      <c r="M13" s="196" t="s">
        <v>931</v>
      </c>
      <c r="N13" s="197"/>
      <c r="O13" s="197"/>
      <c r="P13" s="197"/>
      <c r="Q13" s="197"/>
    </row>
    <row r="14" spans="1:24" s="69" customFormat="1" ht="15" customHeight="1" x14ac:dyDescent="0.25">
      <c r="A14" s="176"/>
      <c r="C14" s="178" t="s">
        <v>956</v>
      </c>
      <c r="E14" s="176"/>
      <c r="G14" s="178"/>
      <c r="J14" s="67"/>
      <c r="M14" s="219"/>
      <c r="N14" s="220"/>
      <c r="O14" s="220"/>
      <c r="P14" s="220"/>
      <c r="Q14" s="220"/>
    </row>
    <row r="15" spans="1:24" s="69" customFormat="1" ht="15" customHeight="1" x14ac:dyDescent="0.25">
      <c r="A15" s="176" t="s">
        <v>619</v>
      </c>
      <c r="C15" s="178" t="s">
        <v>957</v>
      </c>
      <c r="E15" s="176" t="s">
        <v>649</v>
      </c>
      <c r="G15" s="178" t="s">
        <v>626</v>
      </c>
      <c r="J15" s="67"/>
      <c r="M15" s="198"/>
      <c r="N15" s="198"/>
      <c r="O15" s="198"/>
      <c r="P15" s="198"/>
      <c r="Q15" s="199" t="s">
        <v>932</v>
      </c>
    </row>
    <row r="16" spans="1:24" s="69" customFormat="1" ht="15" customHeight="1" thickBot="1" x14ac:dyDescent="0.3">
      <c r="A16" s="179" t="s">
        <v>650</v>
      </c>
      <c r="C16" s="180" t="s">
        <v>621</v>
      </c>
      <c r="E16" s="179" t="s">
        <v>628</v>
      </c>
      <c r="G16" s="180" t="s">
        <v>628</v>
      </c>
      <c r="I16" s="74" t="s">
        <v>272</v>
      </c>
      <c r="K16" s="74" t="s">
        <v>722</v>
      </c>
      <c r="L16" s="73"/>
      <c r="M16" s="200" t="s">
        <v>933</v>
      </c>
      <c r="N16" s="201"/>
      <c r="O16" s="200" t="s">
        <v>934</v>
      </c>
      <c r="P16" s="202"/>
      <c r="Q16" s="200" t="s">
        <v>935</v>
      </c>
      <c r="R16" s="73" t="s">
        <v>240</v>
      </c>
      <c r="S16" s="73"/>
      <c r="T16" s="73"/>
      <c r="U16" s="73"/>
      <c r="V16" s="73"/>
      <c r="W16" s="73"/>
      <c r="X16" s="73"/>
    </row>
    <row r="17" spans="1:26" s="69" customFormat="1" ht="15" customHeight="1" x14ac:dyDescent="0.25">
      <c r="A17" s="188" t="s">
        <v>720</v>
      </c>
      <c r="C17" s="189">
        <v>538101</v>
      </c>
      <c r="E17" s="190" t="s">
        <v>725</v>
      </c>
      <c r="G17" s="189">
        <v>1100</v>
      </c>
      <c r="H17" s="76"/>
      <c r="I17" s="191">
        <v>3000000</v>
      </c>
      <c r="K17" s="192" t="s">
        <v>723</v>
      </c>
      <c r="L17" s="194"/>
      <c r="M17" s="205" t="s">
        <v>936</v>
      </c>
      <c r="N17" s="203"/>
      <c r="O17" s="205"/>
      <c r="P17" s="203"/>
      <c r="Q17" s="205"/>
      <c r="R17" s="6" t="str">
        <f t="shared" ref="R17:R31" si="0">IF(AND(S17,Y17),"","*")</f>
        <v/>
      </c>
      <c r="S17" s="55" t="b">
        <f>IF(OR(T17=0,T17=5),TRUE, FALSE)</f>
        <v>1</v>
      </c>
      <c r="T17" s="55">
        <f>COUNTIF(U17:Z17,FALSE)</f>
        <v>5</v>
      </c>
      <c r="U17" s="56" t="b">
        <f>ISBLANK(C17)</f>
        <v>0</v>
      </c>
      <c r="V17" s="56" t="b">
        <f>ISBLANK(E17)</f>
        <v>0</v>
      </c>
      <c r="W17" s="56" t="b">
        <f>ISBLANK(G17)</f>
        <v>0</v>
      </c>
      <c r="X17" s="56" t="b">
        <f>ISBLANK(I17)</f>
        <v>0</v>
      </c>
      <c r="Y17" s="57" t="b">
        <f>IF(ISBLANK(C17),TRUE,OR(TEXT(LEFT(C17,4),"0000")="5381",TEXT(LEFT(C17,4),"0000")="5380",TEXT(LEFT(C17,4),"0000")="538F"))</f>
        <v>1</v>
      </c>
      <c r="Z17" s="69" t="b">
        <f t="shared" ref="Z17:Z31" si="1">AND(ISBLANK(M17),ISBLANK(O17),ISBLANK(Q17))</f>
        <v>0</v>
      </c>
    </row>
    <row r="18" spans="1:26" s="69" customFormat="1" ht="15" customHeight="1" x14ac:dyDescent="0.25">
      <c r="A18" s="193"/>
      <c r="C18" s="182"/>
      <c r="E18" s="181"/>
      <c r="G18" s="182"/>
      <c r="H18" s="76"/>
      <c r="I18" s="77"/>
      <c r="K18" s="75"/>
      <c r="L18" s="195"/>
      <c r="M18" s="75"/>
      <c r="N18" s="195"/>
      <c r="O18" s="204"/>
      <c r="P18" s="195"/>
      <c r="Q18" s="204"/>
      <c r="R18" s="6" t="str">
        <f t="shared" si="0"/>
        <v/>
      </c>
      <c r="S18" s="55" t="b">
        <f t="shared" ref="S18:S31" si="2">IF(OR(T18=0,T18=5),TRUE, FALSE)</f>
        <v>1</v>
      </c>
      <c r="T18" s="55">
        <f t="shared" ref="T18:T31" si="3">COUNTIF(U18:Z18,FALSE)</f>
        <v>0</v>
      </c>
      <c r="U18" s="56" t="b">
        <f t="shared" ref="U18:U31" si="4">ISBLANK(C18)</f>
        <v>1</v>
      </c>
      <c r="V18" s="56" t="b">
        <f t="shared" ref="V18:V31" si="5">ISBLANK(E18)</f>
        <v>1</v>
      </c>
      <c r="W18" s="56" t="b">
        <f t="shared" ref="W18:W31" si="6">ISBLANK(G18)</f>
        <v>1</v>
      </c>
      <c r="X18" s="56" t="b">
        <f t="shared" ref="X18:X31" si="7">ISBLANK(I18)</f>
        <v>1</v>
      </c>
      <c r="Y18" s="57" t="b">
        <f t="shared" ref="Y18:Y31" si="8">IF(ISBLANK(C18),TRUE,OR(TEXT(LEFT(C18,4),"0000")="5381",TEXT(LEFT(C18,4),"0000")="5380",TEXT(LEFT(C18,4),"0000")="538F"))</f>
        <v>1</v>
      </c>
      <c r="Z18" s="69" t="b">
        <f t="shared" si="1"/>
        <v>1</v>
      </c>
    </row>
    <row r="19" spans="1:26" s="69" customFormat="1" ht="15" customHeight="1" x14ac:dyDescent="0.25">
      <c r="A19" s="193"/>
      <c r="C19" s="182"/>
      <c r="E19" s="181"/>
      <c r="G19" s="182"/>
      <c r="H19" s="76"/>
      <c r="I19" s="77"/>
      <c r="K19" s="75"/>
      <c r="L19" s="195"/>
      <c r="M19" s="204"/>
      <c r="N19" s="195"/>
      <c r="O19" s="204"/>
      <c r="P19" s="195"/>
      <c r="Q19" s="204"/>
      <c r="R19" s="6" t="str">
        <f t="shared" si="0"/>
        <v/>
      </c>
      <c r="S19" s="55" t="b">
        <f t="shared" si="2"/>
        <v>1</v>
      </c>
      <c r="T19" s="55">
        <f t="shared" si="3"/>
        <v>0</v>
      </c>
      <c r="U19" s="56" t="b">
        <f t="shared" si="4"/>
        <v>1</v>
      </c>
      <c r="V19" s="56" t="b">
        <f t="shared" si="5"/>
        <v>1</v>
      </c>
      <c r="W19" s="56" t="b">
        <f t="shared" si="6"/>
        <v>1</v>
      </c>
      <c r="X19" s="56" t="b">
        <f t="shared" si="7"/>
        <v>1</v>
      </c>
      <c r="Y19" s="57" t="b">
        <f t="shared" si="8"/>
        <v>1</v>
      </c>
      <c r="Z19" s="69" t="b">
        <f t="shared" si="1"/>
        <v>1</v>
      </c>
    </row>
    <row r="20" spans="1:26" s="69" customFormat="1" ht="15" customHeight="1" x14ac:dyDescent="0.25">
      <c r="A20" s="193"/>
      <c r="C20" s="182"/>
      <c r="E20" s="181"/>
      <c r="G20" s="182"/>
      <c r="H20" s="76"/>
      <c r="I20" s="77"/>
      <c r="K20" s="75"/>
      <c r="L20" s="195"/>
      <c r="M20" s="204"/>
      <c r="N20" s="195"/>
      <c r="O20" s="204"/>
      <c r="P20" s="195"/>
      <c r="Q20" s="204"/>
      <c r="R20" s="6" t="str">
        <f t="shared" si="0"/>
        <v/>
      </c>
      <c r="S20" s="55" t="b">
        <f t="shared" si="2"/>
        <v>1</v>
      </c>
      <c r="T20" s="55">
        <f t="shared" si="3"/>
        <v>0</v>
      </c>
      <c r="U20" s="56" t="b">
        <f t="shared" si="4"/>
        <v>1</v>
      </c>
      <c r="V20" s="56" t="b">
        <f t="shared" si="5"/>
        <v>1</v>
      </c>
      <c r="W20" s="56" t="b">
        <f t="shared" si="6"/>
        <v>1</v>
      </c>
      <c r="X20" s="56" t="b">
        <f t="shared" si="7"/>
        <v>1</v>
      </c>
      <c r="Y20" s="57" t="b">
        <f t="shared" si="8"/>
        <v>1</v>
      </c>
      <c r="Z20" s="69" t="b">
        <f t="shared" si="1"/>
        <v>1</v>
      </c>
    </row>
    <row r="21" spans="1:26" s="69" customFormat="1" ht="15" customHeight="1" x14ac:dyDescent="0.25">
      <c r="A21" s="193"/>
      <c r="C21" s="182"/>
      <c r="E21" s="181"/>
      <c r="G21" s="182"/>
      <c r="H21" s="76"/>
      <c r="I21" s="77"/>
      <c r="K21" s="75"/>
      <c r="L21" s="195"/>
      <c r="M21" s="204"/>
      <c r="N21" s="195"/>
      <c r="O21" s="204"/>
      <c r="P21" s="195"/>
      <c r="Q21" s="204"/>
      <c r="R21" s="6" t="str">
        <f t="shared" si="0"/>
        <v/>
      </c>
      <c r="S21" s="55" t="b">
        <f t="shared" si="2"/>
        <v>1</v>
      </c>
      <c r="T21" s="55">
        <f t="shared" si="3"/>
        <v>0</v>
      </c>
      <c r="U21" s="56" t="b">
        <f t="shared" si="4"/>
        <v>1</v>
      </c>
      <c r="V21" s="56" t="b">
        <f t="shared" si="5"/>
        <v>1</v>
      </c>
      <c r="W21" s="56" t="b">
        <f t="shared" si="6"/>
        <v>1</v>
      </c>
      <c r="X21" s="56" t="b">
        <f t="shared" si="7"/>
        <v>1</v>
      </c>
      <c r="Y21" s="57" t="b">
        <f t="shared" si="8"/>
        <v>1</v>
      </c>
      <c r="Z21" s="69" t="b">
        <f t="shared" si="1"/>
        <v>1</v>
      </c>
    </row>
    <row r="22" spans="1:26" s="69" customFormat="1" ht="15" customHeight="1" x14ac:dyDescent="0.25">
      <c r="A22" s="193"/>
      <c r="C22" s="182"/>
      <c r="E22" s="181"/>
      <c r="G22" s="182"/>
      <c r="H22" s="76"/>
      <c r="I22" s="77"/>
      <c r="K22" s="75"/>
      <c r="L22" s="195"/>
      <c r="M22" s="204"/>
      <c r="N22" s="195"/>
      <c r="O22" s="204"/>
      <c r="P22" s="195"/>
      <c r="Q22" s="204"/>
      <c r="R22" s="6" t="str">
        <f t="shared" si="0"/>
        <v/>
      </c>
      <c r="S22" s="55" t="b">
        <f t="shared" si="2"/>
        <v>1</v>
      </c>
      <c r="T22" s="55">
        <f t="shared" si="3"/>
        <v>0</v>
      </c>
      <c r="U22" s="56" t="b">
        <f t="shared" si="4"/>
        <v>1</v>
      </c>
      <c r="V22" s="56" t="b">
        <f t="shared" si="5"/>
        <v>1</v>
      </c>
      <c r="W22" s="56" t="b">
        <f t="shared" si="6"/>
        <v>1</v>
      </c>
      <c r="X22" s="56" t="b">
        <f t="shared" si="7"/>
        <v>1</v>
      </c>
      <c r="Y22" s="57" t="b">
        <f t="shared" si="8"/>
        <v>1</v>
      </c>
      <c r="Z22" s="69" t="b">
        <f t="shared" si="1"/>
        <v>1</v>
      </c>
    </row>
    <row r="23" spans="1:26" s="69" customFormat="1" ht="15" customHeight="1" x14ac:dyDescent="0.25">
      <c r="A23" s="193"/>
      <c r="C23" s="182"/>
      <c r="E23" s="181"/>
      <c r="G23" s="182"/>
      <c r="H23" s="76"/>
      <c r="I23" s="77"/>
      <c r="K23" s="75"/>
      <c r="L23" s="195"/>
      <c r="M23" s="204"/>
      <c r="N23" s="195"/>
      <c r="O23" s="204"/>
      <c r="P23" s="195"/>
      <c r="Q23" s="204"/>
      <c r="R23" s="6" t="str">
        <f t="shared" si="0"/>
        <v/>
      </c>
      <c r="S23" s="55" t="b">
        <f t="shared" si="2"/>
        <v>1</v>
      </c>
      <c r="T23" s="55">
        <f t="shared" si="3"/>
        <v>0</v>
      </c>
      <c r="U23" s="56" t="b">
        <f t="shared" si="4"/>
        <v>1</v>
      </c>
      <c r="V23" s="56" t="b">
        <f t="shared" si="5"/>
        <v>1</v>
      </c>
      <c r="W23" s="56" t="b">
        <f t="shared" si="6"/>
        <v>1</v>
      </c>
      <c r="X23" s="56" t="b">
        <f t="shared" si="7"/>
        <v>1</v>
      </c>
      <c r="Y23" s="57" t="b">
        <f t="shared" si="8"/>
        <v>1</v>
      </c>
      <c r="Z23" s="69" t="b">
        <f t="shared" si="1"/>
        <v>1</v>
      </c>
    </row>
    <row r="24" spans="1:26" s="69" customFormat="1" ht="15" customHeight="1" x14ac:dyDescent="0.25">
      <c r="A24" s="193"/>
      <c r="C24" s="182"/>
      <c r="E24" s="181"/>
      <c r="G24" s="182"/>
      <c r="H24" s="76"/>
      <c r="I24" s="77"/>
      <c r="K24" s="75"/>
      <c r="L24" s="195"/>
      <c r="M24" s="204"/>
      <c r="N24" s="195"/>
      <c r="O24" s="204"/>
      <c r="P24" s="195"/>
      <c r="Q24" s="204"/>
      <c r="R24" s="6" t="str">
        <f t="shared" si="0"/>
        <v/>
      </c>
      <c r="S24" s="55" t="b">
        <f t="shared" si="2"/>
        <v>1</v>
      </c>
      <c r="T24" s="55">
        <f t="shared" si="3"/>
        <v>0</v>
      </c>
      <c r="U24" s="56" t="b">
        <f t="shared" si="4"/>
        <v>1</v>
      </c>
      <c r="V24" s="56" t="b">
        <f t="shared" si="5"/>
        <v>1</v>
      </c>
      <c r="W24" s="56" t="b">
        <f t="shared" si="6"/>
        <v>1</v>
      </c>
      <c r="X24" s="56" t="b">
        <f t="shared" si="7"/>
        <v>1</v>
      </c>
      <c r="Y24" s="57" t="b">
        <f t="shared" si="8"/>
        <v>1</v>
      </c>
      <c r="Z24" s="69" t="b">
        <f t="shared" si="1"/>
        <v>1</v>
      </c>
    </row>
    <row r="25" spans="1:26" s="69" customFormat="1" ht="15" customHeight="1" x14ac:dyDescent="0.25">
      <c r="A25" s="193"/>
      <c r="C25" s="182"/>
      <c r="E25" s="181"/>
      <c r="G25" s="182"/>
      <c r="H25" s="76"/>
      <c r="I25" s="77"/>
      <c r="K25" s="75"/>
      <c r="L25" s="195"/>
      <c r="M25" s="204"/>
      <c r="N25" s="195"/>
      <c r="O25" s="204"/>
      <c r="P25" s="195"/>
      <c r="Q25" s="204"/>
      <c r="R25" s="6" t="str">
        <f t="shared" si="0"/>
        <v/>
      </c>
      <c r="S25" s="55" t="b">
        <f t="shared" si="2"/>
        <v>1</v>
      </c>
      <c r="T25" s="55">
        <f t="shared" si="3"/>
        <v>0</v>
      </c>
      <c r="U25" s="56" t="b">
        <f t="shared" si="4"/>
        <v>1</v>
      </c>
      <c r="V25" s="56" t="b">
        <f t="shared" si="5"/>
        <v>1</v>
      </c>
      <c r="W25" s="56" t="b">
        <f t="shared" si="6"/>
        <v>1</v>
      </c>
      <c r="X25" s="56" t="b">
        <f t="shared" si="7"/>
        <v>1</v>
      </c>
      <c r="Y25" s="57" t="b">
        <f t="shared" si="8"/>
        <v>1</v>
      </c>
      <c r="Z25" s="69" t="b">
        <f t="shared" si="1"/>
        <v>1</v>
      </c>
    </row>
    <row r="26" spans="1:26" s="69" customFormat="1" ht="15" customHeight="1" x14ac:dyDescent="0.25">
      <c r="A26" s="193"/>
      <c r="C26" s="182"/>
      <c r="E26" s="181"/>
      <c r="G26" s="182"/>
      <c r="H26" s="76"/>
      <c r="I26" s="77"/>
      <c r="K26" s="75"/>
      <c r="L26" s="195"/>
      <c r="M26" s="204"/>
      <c r="N26" s="195"/>
      <c r="O26" s="204"/>
      <c r="P26" s="195"/>
      <c r="Q26" s="204"/>
      <c r="R26" s="6" t="str">
        <f t="shared" si="0"/>
        <v/>
      </c>
      <c r="S26" s="55" t="b">
        <f t="shared" si="2"/>
        <v>1</v>
      </c>
      <c r="T26" s="55">
        <f t="shared" si="3"/>
        <v>0</v>
      </c>
      <c r="U26" s="56" t="b">
        <f t="shared" si="4"/>
        <v>1</v>
      </c>
      <c r="V26" s="56" t="b">
        <f t="shared" si="5"/>
        <v>1</v>
      </c>
      <c r="W26" s="56" t="b">
        <f t="shared" si="6"/>
        <v>1</v>
      </c>
      <c r="X26" s="56" t="b">
        <f t="shared" si="7"/>
        <v>1</v>
      </c>
      <c r="Y26" s="57" t="b">
        <f t="shared" si="8"/>
        <v>1</v>
      </c>
      <c r="Z26" s="69" t="b">
        <f t="shared" si="1"/>
        <v>1</v>
      </c>
    </row>
    <row r="27" spans="1:26" s="69" customFormat="1" ht="15" customHeight="1" x14ac:dyDescent="0.25">
      <c r="A27" s="193"/>
      <c r="C27" s="182"/>
      <c r="E27" s="181"/>
      <c r="G27" s="182"/>
      <c r="H27" s="76"/>
      <c r="I27" s="77"/>
      <c r="K27" s="75"/>
      <c r="L27" s="195"/>
      <c r="M27" s="204"/>
      <c r="N27" s="195"/>
      <c r="O27" s="204"/>
      <c r="P27" s="195"/>
      <c r="Q27" s="204"/>
      <c r="R27" s="6" t="str">
        <f t="shared" si="0"/>
        <v/>
      </c>
      <c r="S27" s="55" t="b">
        <f t="shared" si="2"/>
        <v>1</v>
      </c>
      <c r="T27" s="55">
        <f t="shared" si="3"/>
        <v>0</v>
      </c>
      <c r="U27" s="56" t="b">
        <f t="shared" si="4"/>
        <v>1</v>
      </c>
      <c r="V27" s="56" t="b">
        <f t="shared" si="5"/>
        <v>1</v>
      </c>
      <c r="W27" s="56" t="b">
        <f t="shared" si="6"/>
        <v>1</v>
      </c>
      <c r="X27" s="56" t="b">
        <f t="shared" si="7"/>
        <v>1</v>
      </c>
      <c r="Y27" s="57" t="b">
        <f t="shared" si="8"/>
        <v>1</v>
      </c>
      <c r="Z27" s="69" t="b">
        <f t="shared" si="1"/>
        <v>1</v>
      </c>
    </row>
    <row r="28" spans="1:26" s="69" customFormat="1" ht="15" customHeight="1" x14ac:dyDescent="0.25">
      <c r="A28" s="193"/>
      <c r="C28" s="182"/>
      <c r="E28" s="181"/>
      <c r="G28" s="182"/>
      <c r="H28" s="76"/>
      <c r="I28" s="77"/>
      <c r="K28" s="75"/>
      <c r="L28" s="195"/>
      <c r="M28" s="204"/>
      <c r="N28" s="195"/>
      <c r="O28" s="204"/>
      <c r="P28" s="195"/>
      <c r="Q28" s="204"/>
      <c r="R28" s="6" t="str">
        <f t="shared" si="0"/>
        <v/>
      </c>
      <c r="S28" s="55" t="b">
        <f t="shared" si="2"/>
        <v>1</v>
      </c>
      <c r="T28" s="55">
        <f t="shared" si="3"/>
        <v>0</v>
      </c>
      <c r="U28" s="56" t="b">
        <f t="shared" si="4"/>
        <v>1</v>
      </c>
      <c r="V28" s="56" t="b">
        <f t="shared" si="5"/>
        <v>1</v>
      </c>
      <c r="W28" s="56" t="b">
        <f t="shared" si="6"/>
        <v>1</v>
      </c>
      <c r="X28" s="56" t="b">
        <f t="shared" si="7"/>
        <v>1</v>
      </c>
      <c r="Y28" s="57" t="b">
        <f t="shared" si="8"/>
        <v>1</v>
      </c>
      <c r="Z28" s="69" t="b">
        <f t="shared" si="1"/>
        <v>1</v>
      </c>
    </row>
    <row r="29" spans="1:26" s="69" customFormat="1" ht="15" customHeight="1" x14ac:dyDescent="0.25">
      <c r="A29" s="193"/>
      <c r="C29" s="182"/>
      <c r="E29" s="181"/>
      <c r="G29" s="182"/>
      <c r="H29" s="76"/>
      <c r="I29" s="77"/>
      <c r="K29" s="75"/>
      <c r="L29" s="195"/>
      <c r="M29" s="204"/>
      <c r="N29" s="195"/>
      <c r="O29" s="204"/>
      <c r="P29" s="195"/>
      <c r="Q29" s="204"/>
      <c r="R29" s="6" t="str">
        <f t="shared" si="0"/>
        <v/>
      </c>
      <c r="S29" s="55" t="b">
        <f t="shared" si="2"/>
        <v>1</v>
      </c>
      <c r="T29" s="55">
        <f t="shared" si="3"/>
        <v>0</v>
      </c>
      <c r="U29" s="56" t="b">
        <f t="shared" si="4"/>
        <v>1</v>
      </c>
      <c r="V29" s="56" t="b">
        <f t="shared" si="5"/>
        <v>1</v>
      </c>
      <c r="W29" s="56" t="b">
        <f t="shared" si="6"/>
        <v>1</v>
      </c>
      <c r="X29" s="56" t="b">
        <f t="shared" si="7"/>
        <v>1</v>
      </c>
      <c r="Y29" s="57" t="b">
        <f t="shared" si="8"/>
        <v>1</v>
      </c>
      <c r="Z29" s="69" t="b">
        <f t="shared" si="1"/>
        <v>1</v>
      </c>
    </row>
    <row r="30" spans="1:26" s="69" customFormat="1" ht="15" customHeight="1" x14ac:dyDescent="0.25">
      <c r="A30" s="193"/>
      <c r="C30" s="182"/>
      <c r="E30" s="181"/>
      <c r="G30" s="182"/>
      <c r="H30" s="76"/>
      <c r="I30" s="77"/>
      <c r="K30" s="75"/>
      <c r="L30" s="195"/>
      <c r="M30" s="204"/>
      <c r="N30" s="195"/>
      <c r="O30" s="204"/>
      <c r="P30" s="195"/>
      <c r="Q30" s="204"/>
      <c r="R30" s="6" t="str">
        <f t="shared" si="0"/>
        <v/>
      </c>
      <c r="S30" s="55" t="b">
        <f t="shared" si="2"/>
        <v>1</v>
      </c>
      <c r="T30" s="55">
        <f t="shared" si="3"/>
        <v>0</v>
      </c>
      <c r="U30" s="56" t="b">
        <f t="shared" si="4"/>
        <v>1</v>
      </c>
      <c r="V30" s="56" t="b">
        <f t="shared" si="5"/>
        <v>1</v>
      </c>
      <c r="W30" s="56" t="b">
        <f t="shared" si="6"/>
        <v>1</v>
      </c>
      <c r="X30" s="56" t="b">
        <f t="shared" si="7"/>
        <v>1</v>
      </c>
      <c r="Y30" s="57" t="b">
        <f t="shared" si="8"/>
        <v>1</v>
      </c>
      <c r="Z30" s="69" t="b">
        <f t="shared" si="1"/>
        <v>1</v>
      </c>
    </row>
    <row r="31" spans="1:26" s="69" customFormat="1" ht="15" customHeight="1" x14ac:dyDescent="0.25">
      <c r="A31" s="193"/>
      <c r="C31" s="182"/>
      <c r="E31" s="181"/>
      <c r="G31" s="182"/>
      <c r="H31" s="76"/>
      <c r="I31" s="77"/>
      <c r="K31" s="75"/>
      <c r="L31" s="195"/>
      <c r="M31" s="204"/>
      <c r="N31" s="195"/>
      <c r="O31" s="204"/>
      <c r="P31" s="195"/>
      <c r="Q31" s="204"/>
      <c r="R31" s="6" t="str">
        <f t="shared" si="0"/>
        <v/>
      </c>
      <c r="S31" s="55" t="b">
        <f t="shared" si="2"/>
        <v>1</v>
      </c>
      <c r="T31" s="55">
        <f t="shared" si="3"/>
        <v>0</v>
      </c>
      <c r="U31" s="56" t="b">
        <f t="shared" si="4"/>
        <v>1</v>
      </c>
      <c r="V31" s="56" t="b">
        <f t="shared" si="5"/>
        <v>1</v>
      </c>
      <c r="W31" s="56" t="b">
        <f t="shared" si="6"/>
        <v>1</v>
      </c>
      <c r="X31" s="56" t="b">
        <f t="shared" si="7"/>
        <v>1</v>
      </c>
      <c r="Y31" s="57" t="b">
        <f t="shared" si="8"/>
        <v>1</v>
      </c>
      <c r="Z31" s="69" t="b">
        <f t="shared" si="1"/>
        <v>1</v>
      </c>
    </row>
    <row r="32" spans="1:26" ht="20.100000000000001" customHeight="1" thickBot="1" x14ac:dyDescent="0.35">
      <c r="A32" s="186"/>
      <c r="B32" s="187"/>
      <c r="C32" s="185"/>
      <c r="D32" s="78"/>
      <c r="E32" s="183"/>
      <c r="F32" s="184"/>
      <c r="G32" s="185"/>
      <c r="H32" s="79"/>
      <c r="I32" s="78"/>
      <c r="J32" s="78"/>
      <c r="K32" s="78"/>
      <c r="L32" s="78"/>
      <c r="M32" s="78"/>
      <c r="N32" s="78"/>
      <c r="O32" s="78"/>
      <c r="P32" s="78"/>
      <c r="Q32" s="78"/>
      <c r="R32" s="80"/>
      <c r="S32" s="55">
        <f>COUNTIF(S17:S31,FALSE)</f>
        <v>0</v>
      </c>
      <c r="T32" s="80"/>
      <c r="U32" s="80"/>
      <c r="V32" s="80"/>
      <c r="W32" s="80"/>
      <c r="X32" s="80"/>
      <c r="Y32" s="58">
        <f>COUNTIF(Y17:Y31,FALSE)</f>
        <v>0</v>
      </c>
    </row>
    <row r="33" spans="1:25" ht="6" customHeight="1" x14ac:dyDescent="0.3">
      <c r="C33" s="78"/>
      <c r="D33" s="78"/>
      <c r="E33" s="78"/>
      <c r="F33" s="78"/>
      <c r="G33" s="78"/>
      <c r="H33" s="79"/>
      <c r="I33" s="78"/>
      <c r="J33" s="78"/>
      <c r="K33" s="78"/>
      <c r="L33" s="78"/>
      <c r="M33" s="78"/>
      <c r="N33" s="78"/>
      <c r="O33" s="78"/>
      <c r="P33" s="78"/>
      <c r="Q33" s="78"/>
      <c r="R33" s="80"/>
      <c r="S33" s="55"/>
      <c r="T33" s="80"/>
      <c r="U33" s="80"/>
      <c r="V33" s="80"/>
      <c r="W33" s="80"/>
      <c r="X33" s="80"/>
      <c r="Y33" s="58"/>
    </row>
    <row r="34" spans="1:25" s="60" customFormat="1" ht="11.25" customHeight="1" x14ac:dyDescent="0.25">
      <c r="A34" s="60" t="s">
        <v>622</v>
      </c>
    </row>
    <row r="35" spans="1:25" s="49" customFormat="1" ht="14.25" customHeight="1" x14ac:dyDescent="0.25">
      <c r="A35" s="61"/>
      <c r="B35" s="109"/>
      <c r="C35" s="109"/>
      <c r="D35" s="61"/>
      <c r="E35" s="61"/>
      <c r="F35" s="61"/>
      <c r="G35" s="61"/>
      <c r="H35" s="61"/>
      <c r="I35" s="61"/>
      <c r="J35" s="61"/>
      <c r="K35" s="61"/>
      <c r="L35" s="61"/>
      <c r="M35" s="61"/>
      <c r="N35" s="61"/>
      <c r="O35" s="61"/>
      <c r="P35" s="61"/>
      <c r="Q35" s="61"/>
    </row>
    <row r="36" spans="1:25" s="49" customFormat="1" ht="15" customHeight="1" x14ac:dyDescent="0.25">
      <c r="A36" s="61"/>
      <c r="B36" s="114"/>
      <c r="C36" s="114"/>
      <c r="D36" s="61"/>
      <c r="E36" s="61"/>
      <c r="F36" s="61"/>
      <c r="G36" s="61"/>
      <c r="H36" s="61"/>
      <c r="I36" s="61"/>
      <c r="J36" s="61"/>
      <c r="K36" s="62"/>
      <c r="L36" s="62"/>
      <c r="M36" s="62"/>
      <c r="N36" s="62"/>
      <c r="O36" s="62"/>
      <c r="P36" s="62"/>
      <c r="Q36" s="62"/>
    </row>
    <row r="37" spans="1:25" s="49" customFormat="1" ht="15" customHeight="1" x14ac:dyDescent="0.25">
      <c r="A37" s="62"/>
      <c r="B37" s="109"/>
      <c r="C37" s="109"/>
      <c r="D37" s="62"/>
      <c r="E37" s="62"/>
      <c r="F37" s="62"/>
      <c r="G37" s="62"/>
      <c r="H37" s="62"/>
      <c r="I37" s="62"/>
      <c r="J37" s="62"/>
      <c r="K37" s="62"/>
      <c r="L37" s="62"/>
      <c r="M37" s="62"/>
      <c r="N37" s="62"/>
      <c r="O37" s="62"/>
      <c r="P37" s="62"/>
      <c r="Q37" s="62"/>
    </row>
    <row r="38" spans="1:25" ht="25.65" customHeight="1" x14ac:dyDescent="0.3">
      <c r="A38" s="206" t="s">
        <v>959</v>
      </c>
      <c r="F38" s="78"/>
    </row>
    <row r="39" spans="1:25" ht="25.65" customHeight="1" x14ac:dyDescent="0.3">
      <c r="A39" s="206" t="s">
        <v>958</v>
      </c>
      <c r="F39" s="78"/>
    </row>
    <row r="40" spans="1:25" ht="20.85" customHeight="1" x14ac:dyDescent="0.3">
      <c r="A40" s="157" t="s">
        <v>662</v>
      </c>
      <c r="F40" s="78"/>
    </row>
    <row r="41" spans="1:25" ht="20.85" customHeight="1" x14ac:dyDescent="0.3">
      <c r="A41" s="157" t="s">
        <v>661</v>
      </c>
      <c r="F41" s="78"/>
    </row>
    <row r="42" spans="1:25" ht="20.85" customHeight="1" x14ac:dyDescent="0.3">
      <c r="B42" s="12"/>
      <c r="C42" s="12"/>
      <c r="F42" s="78"/>
    </row>
    <row r="43" spans="1:25" ht="20.85" customHeight="1" x14ac:dyDescent="0.3">
      <c r="F43" s="78"/>
      <c r="G43" s="81" t="s">
        <v>240</v>
      </c>
    </row>
    <row r="44" spans="1:25" ht="20.85" customHeight="1" x14ac:dyDescent="0.3">
      <c r="F44" s="78"/>
    </row>
    <row r="45" spans="1:25" ht="20.85" customHeight="1" x14ac:dyDescent="0.3">
      <c r="F45" s="78"/>
    </row>
    <row r="46" spans="1:25" ht="20.85" customHeight="1" x14ac:dyDescent="0.3">
      <c r="F46" s="78"/>
      <c r="G46" s="82" t="s">
        <v>240</v>
      </c>
      <c r="H46" s="82"/>
      <c r="R46" s="82" t="s">
        <v>240</v>
      </c>
      <c r="S46" s="82"/>
      <c r="T46" s="82"/>
      <c r="U46" s="82"/>
      <c r="V46" s="82"/>
      <c r="W46" s="82"/>
      <c r="X46" s="82"/>
    </row>
    <row r="47" spans="1:25" x14ac:dyDescent="0.3">
      <c r="F47" s="78"/>
    </row>
    <row r="48" spans="1:25" x14ac:dyDescent="0.3">
      <c r="F48" s="78"/>
    </row>
    <row r="49" spans="6:6" x14ac:dyDescent="0.3">
      <c r="F49" s="78"/>
    </row>
    <row r="50" spans="6:6" x14ac:dyDescent="0.3">
      <c r="F50" s="78"/>
    </row>
    <row r="51" spans="6:6" x14ac:dyDescent="0.3">
      <c r="F51" s="78"/>
    </row>
    <row r="52" spans="6:6" x14ac:dyDescent="0.3">
      <c r="F52" s="78"/>
    </row>
    <row r="53" spans="6:6" x14ac:dyDescent="0.3">
      <c r="F53" s="78"/>
    </row>
    <row r="54" spans="6:6" x14ac:dyDescent="0.3">
      <c r="F54" s="78"/>
    </row>
    <row r="55" spans="6:6" x14ac:dyDescent="0.3">
      <c r="F55" s="78"/>
    </row>
    <row r="56" spans="6:6" x14ac:dyDescent="0.3">
      <c r="F56" s="78"/>
    </row>
    <row r="57" spans="6:6" x14ac:dyDescent="0.3">
      <c r="F57" s="78"/>
    </row>
    <row r="58" spans="6:6" x14ac:dyDescent="0.3">
      <c r="F58" s="78"/>
    </row>
    <row r="59" spans="6:6" x14ac:dyDescent="0.3">
      <c r="F59" s="78"/>
    </row>
    <row r="60" spans="6:6" x14ac:dyDescent="0.3">
      <c r="F60" s="78"/>
    </row>
    <row r="61" spans="6:6" x14ac:dyDescent="0.3">
      <c r="F61" s="78"/>
    </row>
    <row r="62" spans="6:6" x14ac:dyDescent="0.3">
      <c r="F62" s="78"/>
    </row>
    <row r="63" spans="6:6" x14ac:dyDescent="0.3">
      <c r="F63" s="78"/>
    </row>
    <row r="64" spans="6:6" x14ac:dyDescent="0.3">
      <c r="F64" s="78"/>
    </row>
    <row r="65" spans="6:6" x14ac:dyDescent="0.3">
      <c r="F65" s="78"/>
    </row>
    <row r="66" spans="6:6" x14ac:dyDescent="0.3">
      <c r="F66" s="78"/>
    </row>
    <row r="67" spans="6:6" x14ac:dyDescent="0.3">
      <c r="F67" s="78"/>
    </row>
    <row r="68" spans="6:6" x14ac:dyDescent="0.3">
      <c r="F68" s="78"/>
    </row>
    <row r="69" spans="6:6" x14ac:dyDescent="0.3">
      <c r="F69" s="78"/>
    </row>
    <row r="70" spans="6:6" x14ac:dyDescent="0.3">
      <c r="F70" s="78"/>
    </row>
    <row r="71" spans="6:6" x14ac:dyDescent="0.3">
      <c r="F71" s="78"/>
    </row>
    <row r="72" spans="6:6" x14ac:dyDescent="0.3">
      <c r="F72" s="78"/>
    </row>
    <row r="73" spans="6:6" x14ac:dyDescent="0.3">
      <c r="F73" s="78"/>
    </row>
    <row r="74" spans="6:6" x14ac:dyDescent="0.3">
      <c r="F74" s="78"/>
    </row>
    <row r="75" spans="6:6" x14ac:dyDescent="0.3">
      <c r="F75" s="78"/>
    </row>
    <row r="76" spans="6:6" x14ac:dyDescent="0.3">
      <c r="F76" s="78"/>
    </row>
    <row r="77" spans="6:6" x14ac:dyDescent="0.3">
      <c r="F77" s="78"/>
    </row>
    <row r="78" spans="6:6" x14ac:dyDescent="0.3">
      <c r="F78" s="78"/>
    </row>
    <row r="79" spans="6:6" x14ac:dyDescent="0.3">
      <c r="F79" s="78"/>
    </row>
    <row r="80" spans="6:6" x14ac:dyDescent="0.3">
      <c r="F80" s="78"/>
    </row>
    <row r="81" spans="6:6" x14ac:dyDescent="0.3">
      <c r="F81" s="78"/>
    </row>
    <row r="82" spans="6:6" x14ac:dyDescent="0.3">
      <c r="F82" s="78"/>
    </row>
    <row r="83" spans="6:6" x14ac:dyDescent="0.3">
      <c r="F83" s="78"/>
    </row>
    <row r="84" spans="6:6" x14ac:dyDescent="0.3">
      <c r="F84" s="78"/>
    </row>
    <row r="85" spans="6:6" x14ac:dyDescent="0.3">
      <c r="F85" s="78"/>
    </row>
    <row r="86" spans="6:6" x14ac:dyDescent="0.3">
      <c r="F86" s="78"/>
    </row>
    <row r="87" spans="6:6" x14ac:dyDescent="0.3">
      <c r="F87" s="78"/>
    </row>
    <row r="88" spans="6:6" x14ac:dyDescent="0.3">
      <c r="F88" s="78"/>
    </row>
    <row r="89" spans="6:6" x14ac:dyDescent="0.3">
      <c r="F89" s="78"/>
    </row>
    <row r="90" spans="6:6" x14ac:dyDescent="0.3">
      <c r="F90" s="78"/>
    </row>
    <row r="91" spans="6:6" x14ac:dyDescent="0.3">
      <c r="F91" s="78"/>
    </row>
    <row r="92" spans="6:6" x14ac:dyDescent="0.3">
      <c r="F92" s="78"/>
    </row>
    <row r="93" spans="6:6" x14ac:dyDescent="0.3">
      <c r="F93" s="78"/>
    </row>
    <row r="94" spans="6:6" x14ac:dyDescent="0.3">
      <c r="F94" s="78"/>
    </row>
    <row r="95" spans="6:6" x14ac:dyDescent="0.3">
      <c r="F95" s="78"/>
    </row>
    <row r="96" spans="6:6" x14ac:dyDescent="0.3">
      <c r="F96" s="78"/>
    </row>
    <row r="97" spans="6:6" x14ac:dyDescent="0.3">
      <c r="F97" s="78"/>
    </row>
    <row r="98" spans="6:6" x14ac:dyDescent="0.3">
      <c r="F98" s="78"/>
    </row>
    <row r="99" spans="6:6" x14ac:dyDescent="0.3">
      <c r="F99" s="78"/>
    </row>
    <row r="100" spans="6:6" x14ac:dyDescent="0.3">
      <c r="F100" s="78"/>
    </row>
    <row r="101" spans="6:6" x14ac:dyDescent="0.3">
      <c r="F101" s="78"/>
    </row>
    <row r="102" spans="6:6" x14ac:dyDescent="0.3">
      <c r="F102" s="78"/>
    </row>
    <row r="103" spans="6:6" x14ac:dyDescent="0.3">
      <c r="F103" s="78"/>
    </row>
    <row r="104" spans="6:6" x14ac:dyDescent="0.3">
      <c r="F104" s="78"/>
    </row>
    <row r="105" spans="6:6" x14ac:dyDescent="0.3">
      <c r="F105" s="78"/>
    </row>
    <row r="106" spans="6:6" x14ac:dyDescent="0.3">
      <c r="F106" s="78"/>
    </row>
    <row r="107" spans="6:6" x14ac:dyDescent="0.3">
      <c r="F107" s="78"/>
    </row>
    <row r="108" spans="6:6" x14ac:dyDescent="0.3">
      <c r="F108" s="78"/>
    </row>
    <row r="109" spans="6:6" x14ac:dyDescent="0.3">
      <c r="F109" s="78"/>
    </row>
    <row r="110" spans="6:6" x14ac:dyDescent="0.3">
      <c r="F110" s="78"/>
    </row>
    <row r="111" spans="6:6" x14ac:dyDescent="0.3">
      <c r="F111" s="78"/>
    </row>
    <row r="112" spans="6:6" x14ac:dyDescent="0.3">
      <c r="F112" s="78"/>
    </row>
    <row r="113" spans="6:6" x14ac:dyDescent="0.3">
      <c r="F113" s="78"/>
    </row>
    <row r="114" spans="6:6" x14ac:dyDescent="0.3">
      <c r="F114" s="78"/>
    </row>
    <row r="115" spans="6:6" x14ac:dyDescent="0.3">
      <c r="F115" s="78"/>
    </row>
    <row r="116" spans="6:6" x14ac:dyDescent="0.3">
      <c r="F116" s="78"/>
    </row>
    <row r="117" spans="6:6" x14ac:dyDescent="0.3">
      <c r="F117" s="78"/>
    </row>
    <row r="118" spans="6:6" x14ac:dyDescent="0.3">
      <c r="F118" s="78"/>
    </row>
    <row r="119" spans="6:6" x14ac:dyDescent="0.3">
      <c r="F119" s="78"/>
    </row>
    <row r="120" spans="6:6" x14ac:dyDescent="0.3">
      <c r="F120" s="78"/>
    </row>
    <row r="121" spans="6:6" x14ac:dyDescent="0.3">
      <c r="F121" s="78"/>
    </row>
    <row r="122" spans="6:6" x14ac:dyDescent="0.3">
      <c r="F122" s="78"/>
    </row>
    <row r="123" spans="6:6" x14ac:dyDescent="0.3">
      <c r="F123" s="78"/>
    </row>
    <row r="124" spans="6:6" x14ac:dyDescent="0.3">
      <c r="F124" s="78"/>
    </row>
    <row r="125" spans="6:6" x14ac:dyDescent="0.3">
      <c r="F125" s="78"/>
    </row>
    <row r="126" spans="6:6" x14ac:dyDescent="0.3">
      <c r="F126" s="78"/>
    </row>
    <row r="127" spans="6:6" x14ac:dyDescent="0.3">
      <c r="F127" s="78"/>
    </row>
    <row r="128" spans="6:6" x14ac:dyDescent="0.3">
      <c r="F128" s="78"/>
    </row>
    <row r="129" spans="6:6" x14ac:dyDescent="0.3">
      <c r="F129" s="78"/>
    </row>
    <row r="130" spans="6:6" x14ac:dyDescent="0.3">
      <c r="F130" s="78"/>
    </row>
    <row r="131" spans="6:6" x14ac:dyDescent="0.3">
      <c r="F131" s="78"/>
    </row>
    <row r="132" spans="6:6" x14ac:dyDescent="0.3">
      <c r="F132" s="78"/>
    </row>
    <row r="133" spans="6:6" x14ac:dyDescent="0.3">
      <c r="F133" s="78"/>
    </row>
    <row r="134" spans="6:6" x14ac:dyDescent="0.3">
      <c r="F134" s="78"/>
    </row>
    <row r="135" spans="6:6" x14ac:dyDescent="0.3">
      <c r="F135" s="78"/>
    </row>
    <row r="136" spans="6:6" x14ac:dyDescent="0.3">
      <c r="F136" s="78"/>
    </row>
    <row r="137" spans="6:6" x14ac:dyDescent="0.3">
      <c r="F137" s="78"/>
    </row>
    <row r="138" spans="6:6" x14ac:dyDescent="0.3">
      <c r="F138" s="78"/>
    </row>
    <row r="139" spans="6:6" x14ac:dyDescent="0.3">
      <c r="F139" s="78"/>
    </row>
    <row r="140" spans="6:6" x14ac:dyDescent="0.3">
      <c r="F140" s="78"/>
    </row>
    <row r="141" spans="6:6" x14ac:dyDescent="0.3">
      <c r="F141" s="78"/>
    </row>
    <row r="142" spans="6:6" x14ac:dyDescent="0.3">
      <c r="F142" s="78"/>
    </row>
    <row r="143" spans="6:6" x14ac:dyDescent="0.3">
      <c r="F143" s="78"/>
    </row>
    <row r="144" spans="6:6" x14ac:dyDescent="0.3">
      <c r="F144" s="78"/>
    </row>
    <row r="145" spans="6:6" x14ac:dyDescent="0.3">
      <c r="F145" s="78"/>
    </row>
    <row r="146" spans="6:6" x14ac:dyDescent="0.3">
      <c r="F146" s="78"/>
    </row>
    <row r="147" spans="6:6" x14ac:dyDescent="0.3">
      <c r="F147" s="78"/>
    </row>
    <row r="148" spans="6:6" x14ac:dyDescent="0.3">
      <c r="F148" s="78"/>
    </row>
    <row r="149" spans="6:6" x14ac:dyDescent="0.3">
      <c r="F149" s="78"/>
    </row>
    <row r="150" spans="6:6" x14ac:dyDescent="0.3">
      <c r="F150" s="78"/>
    </row>
    <row r="151" spans="6:6" x14ac:dyDescent="0.3">
      <c r="F151" s="78"/>
    </row>
    <row r="152" spans="6:6" x14ac:dyDescent="0.3">
      <c r="F152" s="78"/>
    </row>
    <row r="153" spans="6:6" x14ac:dyDescent="0.3">
      <c r="F153" s="78"/>
    </row>
    <row r="154" spans="6:6" x14ac:dyDescent="0.3">
      <c r="F154" s="78"/>
    </row>
    <row r="155" spans="6:6" x14ac:dyDescent="0.3">
      <c r="F155" s="78"/>
    </row>
    <row r="156" spans="6:6" x14ac:dyDescent="0.3">
      <c r="F156" s="78"/>
    </row>
    <row r="157" spans="6:6" x14ac:dyDescent="0.3">
      <c r="F157" s="78"/>
    </row>
    <row r="158" spans="6:6" x14ac:dyDescent="0.3">
      <c r="F158" s="78"/>
    </row>
    <row r="159" spans="6:6" x14ac:dyDescent="0.3">
      <c r="F159" s="78"/>
    </row>
    <row r="160" spans="6:6" x14ac:dyDescent="0.3">
      <c r="F160" s="78"/>
    </row>
    <row r="161" spans="6:6" x14ac:dyDescent="0.3">
      <c r="F161" s="78"/>
    </row>
    <row r="162" spans="6:6" x14ac:dyDescent="0.3">
      <c r="F162" s="78"/>
    </row>
    <row r="163" spans="6:6" x14ac:dyDescent="0.3">
      <c r="F163" s="78"/>
    </row>
    <row r="164" spans="6:6" x14ac:dyDescent="0.3">
      <c r="F164" s="78"/>
    </row>
    <row r="165" spans="6:6" x14ac:dyDescent="0.3">
      <c r="F165" s="78"/>
    </row>
    <row r="166" spans="6:6" x14ac:dyDescent="0.3">
      <c r="F166" s="78"/>
    </row>
    <row r="167" spans="6:6" x14ac:dyDescent="0.3">
      <c r="F167" s="78"/>
    </row>
    <row r="168" spans="6:6" x14ac:dyDescent="0.3">
      <c r="F168" s="78"/>
    </row>
    <row r="169" spans="6:6" x14ac:dyDescent="0.3">
      <c r="F169" s="78"/>
    </row>
    <row r="170" spans="6:6" x14ac:dyDescent="0.3">
      <c r="F170" s="78"/>
    </row>
    <row r="171" spans="6:6" x14ac:dyDescent="0.3">
      <c r="F171" s="78"/>
    </row>
  </sheetData>
  <sheetProtection algorithmName="SHA-512" hashValue="WpwiqdcIrhLcpvX4CTeURCAAlyDi86gyt2Qfr4blAiuxK5AQmXTQOG5uO3QkhLOVeTIyej/afql4WvAKyAcFYA==" saltValue="HaKqna/5vGkrKnlcoMVAtg==" spinCount="100000" sheet="1" objects="1" scenarios="1"/>
  <mergeCells count="11">
    <mergeCell ref="C7:E7"/>
    <mergeCell ref="M7:Q7"/>
    <mergeCell ref="C8:E8"/>
    <mergeCell ref="A10:C10"/>
    <mergeCell ref="E10:G10"/>
    <mergeCell ref="M6:Q6"/>
    <mergeCell ref="A1:Q1"/>
    <mergeCell ref="R1:R3"/>
    <mergeCell ref="A2:Q2"/>
    <mergeCell ref="A3:Q3"/>
    <mergeCell ref="A4:Q4"/>
  </mergeCells>
  <conditionalFormatting sqref="S1:X3">
    <cfRule type="cellIs" dxfId="3" priority="2" stopIfTrue="1" operator="equal">
      <formula>"na"</formula>
    </cfRule>
  </conditionalFormatting>
  <conditionalFormatting sqref="R1:R3">
    <cfRule type="cellIs" dxfId="2" priority="1" stopIfTrue="1" operator="equal">
      <formula>"na"</formula>
    </cfRule>
  </conditionalFormatting>
  <dataValidations disablePrompts="1" count="4">
    <dataValidation type="textLength" operator="equal" allowBlank="1" showInputMessage="1" showErrorMessage="1" error="Company number must be 4 digits." sqref="A18:A31" xr:uid="{847A1485-947B-4672-B195-68721AC45757}">
      <formula1>4</formula1>
    </dataValidation>
    <dataValidation type="whole" allowBlank="1" showInputMessage="1" showErrorMessage="1" error="Operating transfers cannot be made between an agency and university/component unit" sqref="E31" xr:uid="{86851635-F5A4-41DA-B93F-4141302F5E49}">
      <formula1>0</formula1>
      <formula2>9999</formula2>
    </dataValidation>
    <dataValidation type="textLength" operator="equal" allowBlank="1" showInputMessage="1" showErrorMessage="1" errorTitle="Invalid data!" error="GASB number must be 4 digits." sqref="WVU983048:WVV983062 JF8:JG8 TB8:TC8 ACX8:ACY8 AMT8:AMU8 AWP8:AWQ8 BGL8:BGM8 BQH8:BQI8 CAD8:CAE8 CJZ8:CKA8 CTV8:CTW8 DDR8:DDS8 DNN8:DNO8 DXJ8:DXK8 EHF8:EHG8 ERB8:ERC8 FAX8:FAY8 FKT8:FKU8 FUP8:FUQ8 GEL8:GEM8 GOH8:GOI8 GYD8:GYE8 HHZ8:HIA8 HRV8:HRW8 IBR8:IBS8 ILN8:ILO8 IVJ8:IVK8 JFF8:JFG8 JPB8:JPC8 JYX8:JYY8 KIT8:KIU8 KSP8:KSQ8 LCL8:LCM8 LMH8:LMI8 LWD8:LWE8 MFZ8:MGA8 MPV8:MPW8 MZR8:MZS8 NJN8:NJO8 NTJ8:NTK8 ODF8:ODG8 ONB8:ONC8 OWX8:OWY8 PGT8:PGU8 PQP8:PQQ8 QAL8:QAM8 QKH8:QKI8 QUD8:QUE8 RDZ8:REA8 RNV8:RNW8 RXR8:RXS8 SHN8:SHO8 SRJ8:SRK8 TBF8:TBG8 TLB8:TLC8 TUX8:TUY8 UET8:UEU8 UOP8:UOQ8 UYL8:UYM8 VIH8:VII8 VSD8:VSE8 WBZ8:WCA8 WLV8:WLW8 WVR8:WVS8 D65538:E65538 JF65538:JG65538 TB65538:TC65538 ACX65538:ACY65538 AMT65538:AMU65538 AWP65538:AWQ65538 BGL65538:BGM65538 BQH65538:BQI65538 CAD65538:CAE65538 CJZ65538:CKA65538 CTV65538:CTW65538 DDR65538:DDS65538 DNN65538:DNO65538 DXJ65538:DXK65538 EHF65538:EHG65538 ERB65538:ERC65538 FAX65538:FAY65538 FKT65538:FKU65538 FUP65538:FUQ65538 GEL65538:GEM65538 GOH65538:GOI65538 GYD65538:GYE65538 HHZ65538:HIA65538 HRV65538:HRW65538 IBR65538:IBS65538 ILN65538:ILO65538 IVJ65538:IVK65538 JFF65538:JFG65538 JPB65538:JPC65538 JYX65538:JYY65538 KIT65538:KIU65538 KSP65538:KSQ65538 LCL65538:LCM65538 LMH65538:LMI65538 LWD65538:LWE65538 MFZ65538:MGA65538 MPV65538:MPW65538 MZR65538:MZS65538 NJN65538:NJO65538 NTJ65538:NTK65538 ODF65538:ODG65538 ONB65538:ONC65538 OWX65538:OWY65538 PGT65538:PGU65538 PQP65538:PQQ65538 QAL65538:QAM65538 QKH65538:QKI65538 QUD65538:QUE65538 RDZ65538:REA65538 RNV65538:RNW65538 RXR65538:RXS65538 SHN65538:SHO65538 SRJ65538:SRK65538 TBF65538:TBG65538 TLB65538:TLC65538 TUX65538:TUY65538 UET65538:UEU65538 UOP65538:UOQ65538 UYL65538:UYM65538 VIH65538:VII65538 VSD65538:VSE65538 WBZ65538:WCA65538 WLV65538:WLW65538 WVR65538:WVS65538 D131074:E131074 JF131074:JG131074 TB131074:TC131074 ACX131074:ACY131074 AMT131074:AMU131074 AWP131074:AWQ131074 BGL131074:BGM131074 BQH131074:BQI131074 CAD131074:CAE131074 CJZ131074:CKA131074 CTV131074:CTW131074 DDR131074:DDS131074 DNN131074:DNO131074 DXJ131074:DXK131074 EHF131074:EHG131074 ERB131074:ERC131074 FAX131074:FAY131074 FKT131074:FKU131074 FUP131074:FUQ131074 GEL131074:GEM131074 GOH131074:GOI131074 GYD131074:GYE131074 HHZ131074:HIA131074 HRV131074:HRW131074 IBR131074:IBS131074 ILN131074:ILO131074 IVJ131074:IVK131074 JFF131074:JFG131074 JPB131074:JPC131074 JYX131074:JYY131074 KIT131074:KIU131074 KSP131074:KSQ131074 LCL131074:LCM131074 LMH131074:LMI131074 LWD131074:LWE131074 MFZ131074:MGA131074 MPV131074:MPW131074 MZR131074:MZS131074 NJN131074:NJO131074 NTJ131074:NTK131074 ODF131074:ODG131074 ONB131074:ONC131074 OWX131074:OWY131074 PGT131074:PGU131074 PQP131074:PQQ131074 QAL131074:QAM131074 QKH131074:QKI131074 QUD131074:QUE131074 RDZ131074:REA131074 RNV131074:RNW131074 RXR131074:RXS131074 SHN131074:SHO131074 SRJ131074:SRK131074 TBF131074:TBG131074 TLB131074:TLC131074 TUX131074:TUY131074 UET131074:UEU131074 UOP131074:UOQ131074 UYL131074:UYM131074 VIH131074:VII131074 VSD131074:VSE131074 WBZ131074:WCA131074 WLV131074:WLW131074 WVR131074:WVS131074 D196610:E196610 JF196610:JG196610 TB196610:TC196610 ACX196610:ACY196610 AMT196610:AMU196610 AWP196610:AWQ196610 BGL196610:BGM196610 BQH196610:BQI196610 CAD196610:CAE196610 CJZ196610:CKA196610 CTV196610:CTW196610 DDR196610:DDS196610 DNN196610:DNO196610 DXJ196610:DXK196610 EHF196610:EHG196610 ERB196610:ERC196610 FAX196610:FAY196610 FKT196610:FKU196610 FUP196610:FUQ196610 GEL196610:GEM196610 GOH196610:GOI196610 GYD196610:GYE196610 HHZ196610:HIA196610 HRV196610:HRW196610 IBR196610:IBS196610 ILN196610:ILO196610 IVJ196610:IVK196610 JFF196610:JFG196610 JPB196610:JPC196610 JYX196610:JYY196610 KIT196610:KIU196610 KSP196610:KSQ196610 LCL196610:LCM196610 LMH196610:LMI196610 LWD196610:LWE196610 MFZ196610:MGA196610 MPV196610:MPW196610 MZR196610:MZS196610 NJN196610:NJO196610 NTJ196610:NTK196610 ODF196610:ODG196610 ONB196610:ONC196610 OWX196610:OWY196610 PGT196610:PGU196610 PQP196610:PQQ196610 QAL196610:QAM196610 QKH196610:QKI196610 QUD196610:QUE196610 RDZ196610:REA196610 RNV196610:RNW196610 RXR196610:RXS196610 SHN196610:SHO196610 SRJ196610:SRK196610 TBF196610:TBG196610 TLB196610:TLC196610 TUX196610:TUY196610 UET196610:UEU196610 UOP196610:UOQ196610 UYL196610:UYM196610 VIH196610:VII196610 VSD196610:VSE196610 WBZ196610:WCA196610 WLV196610:WLW196610 WVR196610:WVS196610 D262146:E262146 JF262146:JG262146 TB262146:TC262146 ACX262146:ACY262146 AMT262146:AMU262146 AWP262146:AWQ262146 BGL262146:BGM262146 BQH262146:BQI262146 CAD262146:CAE262146 CJZ262146:CKA262146 CTV262146:CTW262146 DDR262146:DDS262146 DNN262146:DNO262146 DXJ262146:DXK262146 EHF262146:EHG262146 ERB262146:ERC262146 FAX262146:FAY262146 FKT262146:FKU262146 FUP262146:FUQ262146 GEL262146:GEM262146 GOH262146:GOI262146 GYD262146:GYE262146 HHZ262146:HIA262146 HRV262146:HRW262146 IBR262146:IBS262146 ILN262146:ILO262146 IVJ262146:IVK262146 JFF262146:JFG262146 JPB262146:JPC262146 JYX262146:JYY262146 KIT262146:KIU262146 KSP262146:KSQ262146 LCL262146:LCM262146 LMH262146:LMI262146 LWD262146:LWE262146 MFZ262146:MGA262146 MPV262146:MPW262146 MZR262146:MZS262146 NJN262146:NJO262146 NTJ262146:NTK262146 ODF262146:ODG262146 ONB262146:ONC262146 OWX262146:OWY262146 PGT262146:PGU262146 PQP262146:PQQ262146 QAL262146:QAM262146 QKH262146:QKI262146 QUD262146:QUE262146 RDZ262146:REA262146 RNV262146:RNW262146 RXR262146:RXS262146 SHN262146:SHO262146 SRJ262146:SRK262146 TBF262146:TBG262146 TLB262146:TLC262146 TUX262146:TUY262146 UET262146:UEU262146 UOP262146:UOQ262146 UYL262146:UYM262146 VIH262146:VII262146 VSD262146:VSE262146 WBZ262146:WCA262146 WLV262146:WLW262146 WVR262146:WVS262146 D327682:E327682 JF327682:JG327682 TB327682:TC327682 ACX327682:ACY327682 AMT327682:AMU327682 AWP327682:AWQ327682 BGL327682:BGM327682 BQH327682:BQI327682 CAD327682:CAE327682 CJZ327682:CKA327682 CTV327682:CTW327682 DDR327682:DDS327682 DNN327682:DNO327682 DXJ327682:DXK327682 EHF327682:EHG327682 ERB327682:ERC327682 FAX327682:FAY327682 FKT327682:FKU327682 FUP327682:FUQ327682 GEL327682:GEM327682 GOH327682:GOI327682 GYD327682:GYE327682 HHZ327682:HIA327682 HRV327682:HRW327682 IBR327682:IBS327682 ILN327682:ILO327682 IVJ327682:IVK327682 JFF327682:JFG327682 JPB327682:JPC327682 JYX327682:JYY327682 KIT327682:KIU327682 KSP327682:KSQ327682 LCL327682:LCM327682 LMH327682:LMI327682 LWD327682:LWE327682 MFZ327682:MGA327682 MPV327682:MPW327682 MZR327682:MZS327682 NJN327682:NJO327682 NTJ327682:NTK327682 ODF327682:ODG327682 ONB327682:ONC327682 OWX327682:OWY327682 PGT327682:PGU327682 PQP327682:PQQ327682 QAL327682:QAM327682 QKH327682:QKI327682 QUD327682:QUE327682 RDZ327682:REA327682 RNV327682:RNW327682 RXR327682:RXS327682 SHN327682:SHO327682 SRJ327682:SRK327682 TBF327682:TBG327682 TLB327682:TLC327682 TUX327682:TUY327682 UET327682:UEU327682 UOP327682:UOQ327682 UYL327682:UYM327682 VIH327682:VII327682 VSD327682:VSE327682 WBZ327682:WCA327682 WLV327682:WLW327682 WVR327682:WVS327682 D393218:E393218 JF393218:JG393218 TB393218:TC393218 ACX393218:ACY393218 AMT393218:AMU393218 AWP393218:AWQ393218 BGL393218:BGM393218 BQH393218:BQI393218 CAD393218:CAE393218 CJZ393218:CKA393218 CTV393218:CTW393218 DDR393218:DDS393218 DNN393218:DNO393218 DXJ393218:DXK393218 EHF393218:EHG393218 ERB393218:ERC393218 FAX393218:FAY393218 FKT393218:FKU393218 FUP393218:FUQ393218 GEL393218:GEM393218 GOH393218:GOI393218 GYD393218:GYE393218 HHZ393218:HIA393218 HRV393218:HRW393218 IBR393218:IBS393218 ILN393218:ILO393218 IVJ393218:IVK393218 JFF393218:JFG393218 JPB393218:JPC393218 JYX393218:JYY393218 KIT393218:KIU393218 KSP393218:KSQ393218 LCL393218:LCM393218 LMH393218:LMI393218 LWD393218:LWE393218 MFZ393218:MGA393218 MPV393218:MPW393218 MZR393218:MZS393218 NJN393218:NJO393218 NTJ393218:NTK393218 ODF393218:ODG393218 ONB393218:ONC393218 OWX393218:OWY393218 PGT393218:PGU393218 PQP393218:PQQ393218 QAL393218:QAM393218 QKH393218:QKI393218 QUD393218:QUE393218 RDZ393218:REA393218 RNV393218:RNW393218 RXR393218:RXS393218 SHN393218:SHO393218 SRJ393218:SRK393218 TBF393218:TBG393218 TLB393218:TLC393218 TUX393218:TUY393218 UET393218:UEU393218 UOP393218:UOQ393218 UYL393218:UYM393218 VIH393218:VII393218 VSD393218:VSE393218 WBZ393218:WCA393218 WLV393218:WLW393218 WVR393218:WVS393218 D458754:E458754 JF458754:JG458754 TB458754:TC458754 ACX458754:ACY458754 AMT458754:AMU458754 AWP458754:AWQ458754 BGL458754:BGM458754 BQH458754:BQI458754 CAD458754:CAE458754 CJZ458754:CKA458754 CTV458754:CTW458754 DDR458754:DDS458754 DNN458754:DNO458754 DXJ458754:DXK458754 EHF458754:EHG458754 ERB458754:ERC458754 FAX458754:FAY458754 FKT458754:FKU458754 FUP458754:FUQ458754 GEL458754:GEM458754 GOH458754:GOI458754 GYD458754:GYE458754 HHZ458754:HIA458754 HRV458754:HRW458754 IBR458754:IBS458754 ILN458754:ILO458754 IVJ458754:IVK458754 JFF458754:JFG458754 JPB458754:JPC458754 JYX458754:JYY458754 KIT458754:KIU458754 KSP458754:KSQ458754 LCL458754:LCM458754 LMH458754:LMI458754 LWD458754:LWE458754 MFZ458754:MGA458754 MPV458754:MPW458754 MZR458754:MZS458754 NJN458754:NJO458754 NTJ458754:NTK458754 ODF458754:ODG458754 ONB458754:ONC458754 OWX458754:OWY458754 PGT458754:PGU458754 PQP458754:PQQ458754 QAL458754:QAM458754 QKH458754:QKI458754 QUD458754:QUE458754 RDZ458754:REA458754 RNV458754:RNW458754 RXR458754:RXS458754 SHN458754:SHO458754 SRJ458754:SRK458754 TBF458754:TBG458754 TLB458754:TLC458754 TUX458754:TUY458754 UET458754:UEU458754 UOP458754:UOQ458754 UYL458754:UYM458754 VIH458754:VII458754 VSD458754:VSE458754 WBZ458754:WCA458754 WLV458754:WLW458754 WVR458754:WVS458754 D524290:E524290 JF524290:JG524290 TB524290:TC524290 ACX524290:ACY524290 AMT524290:AMU524290 AWP524290:AWQ524290 BGL524290:BGM524290 BQH524290:BQI524290 CAD524290:CAE524290 CJZ524290:CKA524290 CTV524290:CTW524290 DDR524290:DDS524290 DNN524290:DNO524290 DXJ524290:DXK524290 EHF524290:EHG524290 ERB524290:ERC524290 FAX524290:FAY524290 FKT524290:FKU524290 FUP524290:FUQ524290 GEL524290:GEM524290 GOH524290:GOI524290 GYD524290:GYE524290 HHZ524290:HIA524290 HRV524290:HRW524290 IBR524290:IBS524290 ILN524290:ILO524290 IVJ524290:IVK524290 JFF524290:JFG524290 JPB524290:JPC524290 JYX524290:JYY524290 KIT524290:KIU524290 KSP524290:KSQ524290 LCL524290:LCM524290 LMH524290:LMI524290 LWD524290:LWE524290 MFZ524290:MGA524290 MPV524290:MPW524290 MZR524290:MZS524290 NJN524290:NJO524290 NTJ524290:NTK524290 ODF524290:ODG524290 ONB524290:ONC524290 OWX524290:OWY524290 PGT524290:PGU524290 PQP524290:PQQ524290 QAL524290:QAM524290 QKH524290:QKI524290 QUD524290:QUE524290 RDZ524290:REA524290 RNV524290:RNW524290 RXR524290:RXS524290 SHN524290:SHO524290 SRJ524290:SRK524290 TBF524290:TBG524290 TLB524290:TLC524290 TUX524290:TUY524290 UET524290:UEU524290 UOP524290:UOQ524290 UYL524290:UYM524290 VIH524290:VII524290 VSD524290:VSE524290 WBZ524290:WCA524290 WLV524290:WLW524290 WVR524290:WVS524290 D589826:E589826 JF589826:JG589826 TB589826:TC589826 ACX589826:ACY589826 AMT589826:AMU589826 AWP589826:AWQ589826 BGL589826:BGM589826 BQH589826:BQI589826 CAD589826:CAE589826 CJZ589826:CKA589826 CTV589826:CTW589826 DDR589826:DDS589826 DNN589826:DNO589826 DXJ589826:DXK589826 EHF589826:EHG589826 ERB589826:ERC589826 FAX589826:FAY589826 FKT589826:FKU589826 FUP589826:FUQ589826 GEL589826:GEM589826 GOH589826:GOI589826 GYD589826:GYE589826 HHZ589826:HIA589826 HRV589826:HRW589826 IBR589826:IBS589826 ILN589826:ILO589826 IVJ589826:IVK589826 JFF589826:JFG589826 JPB589826:JPC589826 JYX589826:JYY589826 KIT589826:KIU589826 KSP589826:KSQ589826 LCL589826:LCM589826 LMH589826:LMI589826 LWD589826:LWE589826 MFZ589826:MGA589826 MPV589826:MPW589826 MZR589826:MZS589826 NJN589826:NJO589826 NTJ589826:NTK589826 ODF589826:ODG589826 ONB589826:ONC589826 OWX589826:OWY589826 PGT589826:PGU589826 PQP589826:PQQ589826 QAL589826:QAM589826 QKH589826:QKI589826 QUD589826:QUE589826 RDZ589826:REA589826 RNV589826:RNW589826 RXR589826:RXS589826 SHN589826:SHO589826 SRJ589826:SRK589826 TBF589826:TBG589826 TLB589826:TLC589826 TUX589826:TUY589826 UET589826:UEU589826 UOP589826:UOQ589826 UYL589826:UYM589826 VIH589826:VII589826 VSD589826:VSE589826 WBZ589826:WCA589826 WLV589826:WLW589826 WVR589826:WVS589826 D655362:E655362 JF655362:JG655362 TB655362:TC655362 ACX655362:ACY655362 AMT655362:AMU655362 AWP655362:AWQ655362 BGL655362:BGM655362 BQH655362:BQI655362 CAD655362:CAE655362 CJZ655362:CKA655362 CTV655362:CTW655362 DDR655362:DDS655362 DNN655362:DNO655362 DXJ655362:DXK655362 EHF655362:EHG655362 ERB655362:ERC655362 FAX655362:FAY655362 FKT655362:FKU655362 FUP655362:FUQ655362 GEL655362:GEM655362 GOH655362:GOI655362 GYD655362:GYE655362 HHZ655362:HIA655362 HRV655362:HRW655362 IBR655362:IBS655362 ILN655362:ILO655362 IVJ655362:IVK655362 JFF655362:JFG655362 JPB655362:JPC655362 JYX655362:JYY655362 KIT655362:KIU655362 KSP655362:KSQ655362 LCL655362:LCM655362 LMH655362:LMI655362 LWD655362:LWE655362 MFZ655362:MGA655362 MPV655362:MPW655362 MZR655362:MZS655362 NJN655362:NJO655362 NTJ655362:NTK655362 ODF655362:ODG655362 ONB655362:ONC655362 OWX655362:OWY655362 PGT655362:PGU655362 PQP655362:PQQ655362 QAL655362:QAM655362 QKH655362:QKI655362 QUD655362:QUE655362 RDZ655362:REA655362 RNV655362:RNW655362 RXR655362:RXS655362 SHN655362:SHO655362 SRJ655362:SRK655362 TBF655362:TBG655362 TLB655362:TLC655362 TUX655362:TUY655362 UET655362:UEU655362 UOP655362:UOQ655362 UYL655362:UYM655362 VIH655362:VII655362 VSD655362:VSE655362 WBZ655362:WCA655362 WLV655362:WLW655362 WVR655362:WVS655362 D720898:E720898 JF720898:JG720898 TB720898:TC720898 ACX720898:ACY720898 AMT720898:AMU720898 AWP720898:AWQ720898 BGL720898:BGM720898 BQH720898:BQI720898 CAD720898:CAE720898 CJZ720898:CKA720898 CTV720898:CTW720898 DDR720898:DDS720898 DNN720898:DNO720898 DXJ720898:DXK720898 EHF720898:EHG720898 ERB720898:ERC720898 FAX720898:FAY720898 FKT720898:FKU720898 FUP720898:FUQ720898 GEL720898:GEM720898 GOH720898:GOI720898 GYD720898:GYE720898 HHZ720898:HIA720898 HRV720898:HRW720898 IBR720898:IBS720898 ILN720898:ILO720898 IVJ720898:IVK720898 JFF720898:JFG720898 JPB720898:JPC720898 JYX720898:JYY720898 KIT720898:KIU720898 KSP720898:KSQ720898 LCL720898:LCM720898 LMH720898:LMI720898 LWD720898:LWE720898 MFZ720898:MGA720898 MPV720898:MPW720898 MZR720898:MZS720898 NJN720898:NJO720898 NTJ720898:NTK720898 ODF720898:ODG720898 ONB720898:ONC720898 OWX720898:OWY720898 PGT720898:PGU720898 PQP720898:PQQ720898 QAL720898:QAM720898 QKH720898:QKI720898 QUD720898:QUE720898 RDZ720898:REA720898 RNV720898:RNW720898 RXR720898:RXS720898 SHN720898:SHO720898 SRJ720898:SRK720898 TBF720898:TBG720898 TLB720898:TLC720898 TUX720898:TUY720898 UET720898:UEU720898 UOP720898:UOQ720898 UYL720898:UYM720898 VIH720898:VII720898 VSD720898:VSE720898 WBZ720898:WCA720898 WLV720898:WLW720898 WVR720898:WVS720898 D786434:E786434 JF786434:JG786434 TB786434:TC786434 ACX786434:ACY786434 AMT786434:AMU786434 AWP786434:AWQ786434 BGL786434:BGM786434 BQH786434:BQI786434 CAD786434:CAE786434 CJZ786434:CKA786434 CTV786434:CTW786434 DDR786434:DDS786434 DNN786434:DNO786434 DXJ786434:DXK786434 EHF786434:EHG786434 ERB786434:ERC786434 FAX786434:FAY786434 FKT786434:FKU786434 FUP786434:FUQ786434 GEL786434:GEM786434 GOH786434:GOI786434 GYD786434:GYE786434 HHZ786434:HIA786434 HRV786434:HRW786434 IBR786434:IBS786434 ILN786434:ILO786434 IVJ786434:IVK786434 JFF786434:JFG786434 JPB786434:JPC786434 JYX786434:JYY786434 KIT786434:KIU786434 KSP786434:KSQ786434 LCL786434:LCM786434 LMH786434:LMI786434 LWD786434:LWE786434 MFZ786434:MGA786434 MPV786434:MPW786434 MZR786434:MZS786434 NJN786434:NJO786434 NTJ786434:NTK786434 ODF786434:ODG786434 ONB786434:ONC786434 OWX786434:OWY786434 PGT786434:PGU786434 PQP786434:PQQ786434 QAL786434:QAM786434 QKH786434:QKI786434 QUD786434:QUE786434 RDZ786434:REA786434 RNV786434:RNW786434 RXR786434:RXS786434 SHN786434:SHO786434 SRJ786434:SRK786434 TBF786434:TBG786434 TLB786434:TLC786434 TUX786434:TUY786434 UET786434:UEU786434 UOP786434:UOQ786434 UYL786434:UYM786434 VIH786434:VII786434 VSD786434:VSE786434 WBZ786434:WCA786434 WLV786434:WLW786434 WVR786434:WVS786434 D851970:E851970 JF851970:JG851970 TB851970:TC851970 ACX851970:ACY851970 AMT851970:AMU851970 AWP851970:AWQ851970 BGL851970:BGM851970 BQH851970:BQI851970 CAD851970:CAE851970 CJZ851970:CKA851970 CTV851970:CTW851970 DDR851970:DDS851970 DNN851970:DNO851970 DXJ851970:DXK851970 EHF851970:EHG851970 ERB851970:ERC851970 FAX851970:FAY851970 FKT851970:FKU851970 FUP851970:FUQ851970 GEL851970:GEM851970 GOH851970:GOI851970 GYD851970:GYE851970 HHZ851970:HIA851970 HRV851970:HRW851970 IBR851970:IBS851970 ILN851970:ILO851970 IVJ851970:IVK851970 JFF851970:JFG851970 JPB851970:JPC851970 JYX851970:JYY851970 KIT851970:KIU851970 KSP851970:KSQ851970 LCL851970:LCM851970 LMH851970:LMI851970 LWD851970:LWE851970 MFZ851970:MGA851970 MPV851970:MPW851970 MZR851970:MZS851970 NJN851970:NJO851970 NTJ851970:NTK851970 ODF851970:ODG851970 ONB851970:ONC851970 OWX851970:OWY851970 PGT851970:PGU851970 PQP851970:PQQ851970 QAL851970:QAM851970 QKH851970:QKI851970 QUD851970:QUE851970 RDZ851970:REA851970 RNV851970:RNW851970 RXR851970:RXS851970 SHN851970:SHO851970 SRJ851970:SRK851970 TBF851970:TBG851970 TLB851970:TLC851970 TUX851970:TUY851970 UET851970:UEU851970 UOP851970:UOQ851970 UYL851970:UYM851970 VIH851970:VII851970 VSD851970:VSE851970 WBZ851970:WCA851970 WLV851970:WLW851970 WVR851970:WVS851970 D917506:E917506 JF917506:JG917506 TB917506:TC917506 ACX917506:ACY917506 AMT917506:AMU917506 AWP917506:AWQ917506 BGL917506:BGM917506 BQH917506:BQI917506 CAD917506:CAE917506 CJZ917506:CKA917506 CTV917506:CTW917506 DDR917506:DDS917506 DNN917506:DNO917506 DXJ917506:DXK917506 EHF917506:EHG917506 ERB917506:ERC917506 FAX917506:FAY917506 FKT917506:FKU917506 FUP917506:FUQ917506 GEL917506:GEM917506 GOH917506:GOI917506 GYD917506:GYE917506 HHZ917506:HIA917506 HRV917506:HRW917506 IBR917506:IBS917506 ILN917506:ILO917506 IVJ917506:IVK917506 JFF917506:JFG917506 JPB917506:JPC917506 JYX917506:JYY917506 KIT917506:KIU917506 KSP917506:KSQ917506 LCL917506:LCM917506 LMH917506:LMI917506 LWD917506:LWE917506 MFZ917506:MGA917506 MPV917506:MPW917506 MZR917506:MZS917506 NJN917506:NJO917506 NTJ917506:NTK917506 ODF917506:ODG917506 ONB917506:ONC917506 OWX917506:OWY917506 PGT917506:PGU917506 PQP917506:PQQ917506 QAL917506:QAM917506 QKH917506:QKI917506 QUD917506:QUE917506 RDZ917506:REA917506 RNV917506:RNW917506 RXR917506:RXS917506 SHN917506:SHO917506 SRJ917506:SRK917506 TBF917506:TBG917506 TLB917506:TLC917506 TUX917506:TUY917506 UET917506:UEU917506 UOP917506:UOQ917506 UYL917506:UYM917506 VIH917506:VII917506 VSD917506:VSE917506 WBZ917506:WCA917506 WLV917506:WLW917506 WVR917506:WVS917506 D983042:E983042 JF983042:JG983042 TB983042:TC983042 ACX983042:ACY983042 AMT983042:AMU983042 AWP983042:AWQ983042 BGL983042:BGM983042 BQH983042:BQI983042 CAD983042:CAE983042 CJZ983042:CKA983042 CTV983042:CTW983042 DDR983042:DDS983042 DNN983042:DNO983042 DXJ983042:DXK983042 EHF983042:EHG983042 ERB983042:ERC983042 FAX983042:FAY983042 FKT983042:FKU983042 FUP983042:FUQ983042 GEL983042:GEM983042 GOH983042:GOI983042 GYD983042:GYE983042 HHZ983042:HIA983042 HRV983042:HRW983042 IBR983042:IBS983042 ILN983042:ILO983042 IVJ983042:IVK983042 JFF983042:JFG983042 JPB983042:JPC983042 JYX983042:JYY983042 KIT983042:KIU983042 KSP983042:KSQ983042 LCL983042:LCM983042 LMH983042:LMI983042 LWD983042:LWE983042 MFZ983042:MGA983042 MPV983042:MPW983042 MZR983042:MZS983042 NJN983042:NJO983042 NTJ983042:NTK983042 ODF983042:ODG983042 ONB983042:ONC983042 OWX983042:OWY983042 PGT983042:PGU983042 PQP983042:PQQ983042 QAL983042:QAM983042 QKH983042:QKI983042 QUD983042:QUE983042 RDZ983042:REA983042 RNV983042:RNW983042 RXR983042:RXS983042 SHN983042:SHO983042 SRJ983042:SRK983042 TBF983042:TBG983042 TLB983042:TLC983042 TUX983042:TUY983042 UET983042:UEU983042 UOP983042:UOQ983042 UYL983042:UYM983042 VIH983042:VII983042 VSD983042:VSE983042 WBZ983042:WCA983042 WLV983042:WLW983042 WVR983042:WVS983042 G17:H31 JI17:JJ31 TE17:TF31 ADA17:ADB31 AMW17:AMX31 AWS17:AWT31 BGO17:BGP31 BQK17:BQL31 CAG17:CAH31 CKC17:CKD31 CTY17:CTZ31 DDU17:DDV31 DNQ17:DNR31 DXM17:DXN31 EHI17:EHJ31 ERE17:ERF31 FBA17:FBB31 FKW17:FKX31 FUS17:FUT31 GEO17:GEP31 GOK17:GOL31 GYG17:GYH31 HIC17:HID31 HRY17:HRZ31 IBU17:IBV31 ILQ17:ILR31 IVM17:IVN31 JFI17:JFJ31 JPE17:JPF31 JZA17:JZB31 KIW17:KIX31 KSS17:KST31 LCO17:LCP31 LMK17:LML31 LWG17:LWH31 MGC17:MGD31 MPY17:MPZ31 MZU17:MZV31 NJQ17:NJR31 NTM17:NTN31 ODI17:ODJ31 ONE17:ONF31 OXA17:OXB31 PGW17:PGX31 PQS17:PQT31 QAO17:QAP31 QKK17:QKL31 QUG17:QUH31 REC17:RED31 RNY17:RNZ31 RXU17:RXV31 SHQ17:SHR31 SRM17:SRN31 TBI17:TBJ31 TLE17:TLF31 TVA17:TVB31 UEW17:UEX31 UOS17:UOT31 UYO17:UYP31 VIK17:VIL31 VSG17:VSH31 WCC17:WCD31 WLY17:WLZ31 WVU17:WVV31 G65544:H65558 JI65544:JJ65558 TE65544:TF65558 ADA65544:ADB65558 AMW65544:AMX65558 AWS65544:AWT65558 BGO65544:BGP65558 BQK65544:BQL65558 CAG65544:CAH65558 CKC65544:CKD65558 CTY65544:CTZ65558 DDU65544:DDV65558 DNQ65544:DNR65558 DXM65544:DXN65558 EHI65544:EHJ65558 ERE65544:ERF65558 FBA65544:FBB65558 FKW65544:FKX65558 FUS65544:FUT65558 GEO65544:GEP65558 GOK65544:GOL65558 GYG65544:GYH65558 HIC65544:HID65558 HRY65544:HRZ65558 IBU65544:IBV65558 ILQ65544:ILR65558 IVM65544:IVN65558 JFI65544:JFJ65558 JPE65544:JPF65558 JZA65544:JZB65558 KIW65544:KIX65558 KSS65544:KST65558 LCO65544:LCP65558 LMK65544:LML65558 LWG65544:LWH65558 MGC65544:MGD65558 MPY65544:MPZ65558 MZU65544:MZV65558 NJQ65544:NJR65558 NTM65544:NTN65558 ODI65544:ODJ65558 ONE65544:ONF65558 OXA65544:OXB65558 PGW65544:PGX65558 PQS65544:PQT65558 QAO65544:QAP65558 QKK65544:QKL65558 QUG65544:QUH65558 REC65544:RED65558 RNY65544:RNZ65558 RXU65544:RXV65558 SHQ65544:SHR65558 SRM65544:SRN65558 TBI65544:TBJ65558 TLE65544:TLF65558 TVA65544:TVB65558 UEW65544:UEX65558 UOS65544:UOT65558 UYO65544:UYP65558 VIK65544:VIL65558 VSG65544:VSH65558 WCC65544:WCD65558 WLY65544:WLZ65558 WVU65544:WVV65558 G131080:H131094 JI131080:JJ131094 TE131080:TF131094 ADA131080:ADB131094 AMW131080:AMX131094 AWS131080:AWT131094 BGO131080:BGP131094 BQK131080:BQL131094 CAG131080:CAH131094 CKC131080:CKD131094 CTY131080:CTZ131094 DDU131080:DDV131094 DNQ131080:DNR131094 DXM131080:DXN131094 EHI131080:EHJ131094 ERE131080:ERF131094 FBA131080:FBB131094 FKW131080:FKX131094 FUS131080:FUT131094 GEO131080:GEP131094 GOK131080:GOL131094 GYG131080:GYH131094 HIC131080:HID131094 HRY131080:HRZ131094 IBU131080:IBV131094 ILQ131080:ILR131094 IVM131080:IVN131094 JFI131080:JFJ131094 JPE131080:JPF131094 JZA131080:JZB131094 KIW131080:KIX131094 KSS131080:KST131094 LCO131080:LCP131094 LMK131080:LML131094 LWG131080:LWH131094 MGC131080:MGD131094 MPY131080:MPZ131094 MZU131080:MZV131094 NJQ131080:NJR131094 NTM131080:NTN131094 ODI131080:ODJ131094 ONE131080:ONF131094 OXA131080:OXB131094 PGW131080:PGX131094 PQS131080:PQT131094 QAO131080:QAP131094 QKK131080:QKL131094 QUG131080:QUH131094 REC131080:RED131094 RNY131080:RNZ131094 RXU131080:RXV131094 SHQ131080:SHR131094 SRM131080:SRN131094 TBI131080:TBJ131094 TLE131080:TLF131094 TVA131080:TVB131094 UEW131080:UEX131094 UOS131080:UOT131094 UYO131080:UYP131094 VIK131080:VIL131094 VSG131080:VSH131094 WCC131080:WCD131094 WLY131080:WLZ131094 WVU131080:WVV131094 G196616:H196630 JI196616:JJ196630 TE196616:TF196630 ADA196616:ADB196630 AMW196616:AMX196630 AWS196616:AWT196630 BGO196616:BGP196630 BQK196616:BQL196630 CAG196616:CAH196630 CKC196616:CKD196630 CTY196616:CTZ196630 DDU196616:DDV196630 DNQ196616:DNR196630 DXM196616:DXN196630 EHI196616:EHJ196630 ERE196616:ERF196630 FBA196616:FBB196630 FKW196616:FKX196630 FUS196616:FUT196630 GEO196616:GEP196630 GOK196616:GOL196630 GYG196616:GYH196630 HIC196616:HID196630 HRY196616:HRZ196630 IBU196616:IBV196630 ILQ196616:ILR196630 IVM196616:IVN196630 JFI196616:JFJ196630 JPE196616:JPF196630 JZA196616:JZB196630 KIW196616:KIX196630 KSS196616:KST196630 LCO196616:LCP196630 LMK196616:LML196630 LWG196616:LWH196630 MGC196616:MGD196630 MPY196616:MPZ196630 MZU196616:MZV196630 NJQ196616:NJR196630 NTM196616:NTN196630 ODI196616:ODJ196630 ONE196616:ONF196630 OXA196616:OXB196630 PGW196616:PGX196630 PQS196616:PQT196630 QAO196616:QAP196630 QKK196616:QKL196630 QUG196616:QUH196630 REC196616:RED196630 RNY196616:RNZ196630 RXU196616:RXV196630 SHQ196616:SHR196630 SRM196616:SRN196630 TBI196616:TBJ196630 TLE196616:TLF196630 TVA196616:TVB196630 UEW196616:UEX196630 UOS196616:UOT196630 UYO196616:UYP196630 VIK196616:VIL196630 VSG196616:VSH196630 WCC196616:WCD196630 WLY196616:WLZ196630 WVU196616:WVV196630 G262152:H262166 JI262152:JJ262166 TE262152:TF262166 ADA262152:ADB262166 AMW262152:AMX262166 AWS262152:AWT262166 BGO262152:BGP262166 BQK262152:BQL262166 CAG262152:CAH262166 CKC262152:CKD262166 CTY262152:CTZ262166 DDU262152:DDV262166 DNQ262152:DNR262166 DXM262152:DXN262166 EHI262152:EHJ262166 ERE262152:ERF262166 FBA262152:FBB262166 FKW262152:FKX262166 FUS262152:FUT262166 GEO262152:GEP262166 GOK262152:GOL262166 GYG262152:GYH262166 HIC262152:HID262166 HRY262152:HRZ262166 IBU262152:IBV262166 ILQ262152:ILR262166 IVM262152:IVN262166 JFI262152:JFJ262166 JPE262152:JPF262166 JZA262152:JZB262166 KIW262152:KIX262166 KSS262152:KST262166 LCO262152:LCP262166 LMK262152:LML262166 LWG262152:LWH262166 MGC262152:MGD262166 MPY262152:MPZ262166 MZU262152:MZV262166 NJQ262152:NJR262166 NTM262152:NTN262166 ODI262152:ODJ262166 ONE262152:ONF262166 OXA262152:OXB262166 PGW262152:PGX262166 PQS262152:PQT262166 QAO262152:QAP262166 QKK262152:QKL262166 QUG262152:QUH262166 REC262152:RED262166 RNY262152:RNZ262166 RXU262152:RXV262166 SHQ262152:SHR262166 SRM262152:SRN262166 TBI262152:TBJ262166 TLE262152:TLF262166 TVA262152:TVB262166 UEW262152:UEX262166 UOS262152:UOT262166 UYO262152:UYP262166 VIK262152:VIL262166 VSG262152:VSH262166 WCC262152:WCD262166 WLY262152:WLZ262166 WVU262152:WVV262166 G327688:H327702 JI327688:JJ327702 TE327688:TF327702 ADA327688:ADB327702 AMW327688:AMX327702 AWS327688:AWT327702 BGO327688:BGP327702 BQK327688:BQL327702 CAG327688:CAH327702 CKC327688:CKD327702 CTY327688:CTZ327702 DDU327688:DDV327702 DNQ327688:DNR327702 DXM327688:DXN327702 EHI327688:EHJ327702 ERE327688:ERF327702 FBA327688:FBB327702 FKW327688:FKX327702 FUS327688:FUT327702 GEO327688:GEP327702 GOK327688:GOL327702 GYG327688:GYH327702 HIC327688:HID327702 HRY327688:HRZ327702 IBU327688:IBV327702 ILQ327688:ILR327702 IVM327688:IVN327702 JFI327688:JFJ327702 JPE327688:JPF327702 JZA327688:JZB327702 KIW327688:KIX327702 KSS327688:KST327702 LCO327688:LCP327702 LMK327688:LML327702 LWG327688:LWH327702 MGC327688:MGD327702 MPY327688:MPZ327702 MZU327688:MZV327702 NJQ327688:NJR327702 NTM327688:NTN327702 ODI327688:ODJ327702 ONE327688:ONF327702 OXA327688:OXB327702 PGW327688:PGX327702 PQS327688:PQT327702 QAO327688:QAP327702 QKK327688:QKL327702 QUG327688:QUH327702 REC327688:RED327702 RNY327688:RNZ327702 RXU327688:RXV327702 SHQ327688:SHR327702 SRM327688:SRN327702 TBI327688:TBJ327702 TLE327688:TLF327702 TVA327688:TVB327702 UEW327688:UEX327702 UOS327688:UOT327702 UYO327688:UYP327702 VIK327688:VIL327702 VSG327688:VSH327702 WCC327688:WCD327702 WLY327688:WLZ327702 WVU327688:WVV327702 G393224:H393238 JI393224:JJ393238 TE393224:TF393238 ADA393224:ADB393238 AMW393224:AMX393238 AWS393224:AWT393238 BGO393224:BGP393238 BQK393224:BQL393238 CAG393224:CAH393238 CKC393224:CKD393238 CTY393224:CTZ393238 DDU393224:DDV393238 DNQ393224:DNR393238 DXM393224:DXN393238 EHI393224:EHJ393238 ERE393224:ERF393238 FBA393224:FBB393238 FKW393224:FKX393238 FUS393224:FUT393238 GEO393224:GEP393238 GOK393224:GOL393238 GYG393224:GYH393238 HIC393224:HID393238 HRY393224:HRZ393238 IBU393224:IBV393238 ILQ393224:ILR393238 IVM393224:IVN393238 JFI393224:JFJ393238 JPE393224:JPF393238 JZA393224:JZB393238 KIW393224:KIX393238 KSS393224:KST393238 LCO393224:LCP393238 LMK393224:LML393238 LWG393224:LWH393238 MGC393224:MGD393238 MPY393224:MPZ393238 MZU393224:MZV393238 NJQ393224:NJR393238 NTM393224:NTN393238 ODI393224:ODJ393238 ONE393224:ONF393238 OXA393224:OXB393238 PGW393224:PGX393238 PQS393224:PQT393238 QAO393224:QAP393238 QKK393224:QKL393238 QUG393224:QUH393238 REC393224:RED393238 RNY393224:RNZ393238 RXU393224:RXV393238 SHQ393224:SHR393238 SRM393224:SRN393238 TBI393224:TBJ393238 TLE393224:TLF393238 TVA393224:TVB393238 UEW393224:UEX393238 UOS393224:UOT393238 UYO393224:UYP393238 VIK393224:VIL393238 VSG393224:VSH393238 WCC393224:WCD393238 WLY393224:WLZ393238 WVU393224:WVV393238 G458760:H458774 JI458760:JJ458774 TE458760:TF458774 ADA458760:ADB458774 AMW458760:AMX458774 AWS458760:AWT458774 BGO458760:BGP458774 BQK458760:BQL458774 CAG458760:CAH458774 CKC458760:CKD458774 CTY458760:CTZ458774 DDU458760:DDV458774 DNQ458760:DNR458774 DXM458760:DXN458774 EHI458760:EHJ458774 ERE458760:ERF458774 FBA458760:FBB458774 FKW458760:FKX458774 FUS458760:FUT458774 GEO458760:GEP458774 GOK458760:GOL458774 GYG458760:GYH458774 HIC458760:HID458774 HRY458760:HRZ458774 IBU458760:IBV458774 ILQ458760:ILR458774 IVM458760:IVN458774 JFI458760:JFJ458774 JPE458760:JPF458774 JZA458760:JZB458774 KIW458760:KIX458774 KSS458760:KST458774 LCO458760:LCP458774 LMK458760:LML458774 LWG458760:LWH458774 MGC458760:MGD458774 MPY458760:MPZ458774 MZU458760:MZV458774 NJQ458760:NJR458774 NTM458760:NTN458774 ODI458760:ODJ458774 ONE458760:ONF458774 OXA458760:OXB458774 PGW458760:PGX458774 PQS458760:PQT458774 QAO458760:QAP458774 QKK458760:QKL458774 QUG458760:QUH458774 REC458760:RED458774 RNY458760:RNZ458774 RXU458760:RXV458774 SHQ458760:SHR458774 SRM458760:SRN458774 TBI458760:TBJ458774 TLE458760:TLF458774 TVA458760:TVB458774 UEW458760:UEX458774 UOS458760:UOT458774 UYO458760:UYP458774 VIK458760:VIL458774 VSG458760:VSH458774 WCC458760:WCD458774 WLY458760:WLZ458774 WVU458760:WVV458774 G524296:H524310 JI524296:JJ524310 TE524296:TF524310 ADA524296:ADB524310 AMW524296:AMX524310 AWS524296:AWT524310 BGO524296:BGP524310 BQK524296:BQL524310 CAG524296:CAH524310 CKC524296:CKD524310 CTY524296:CTZ524310 DDU524296:DDV524310 DNQ524296:DNR524310 DXM524296:DXN524310 EHI524296:EHJ524310 ERE524296:ERF524310 FBA524296:FBB524310 FKW524296:FKX524310 FUS524296:FUT524310 GEO524296:GEP524310 GOK524296:GOL524310 GYG524296:GYH524310 HIC524296:HID524310 HRY524296:HRZ524310 IBU524296:IBV524310 ILQ524296:ILR524310 IVM524296:IVN524310 JFI524296:JFJ524310 JPE524296:JPF524310 JZA524296:JZB524310 KIW524296:KIX524310 KSS524296:KST524310 LCO524296:LCP524310 LMK524296:LML524310 LWG524296:LWH524310 MGC524296:MGD524310 MPY524296:MPZ524310 MZU524296:MZV524310 NJQ524296:NJR524310 NTM524296:NTN524310 ODI524296:ODJ524310 ONE524296:ONF524310 OXA524296:OXB524310 PGW524296:PGX524310 PQS524296:PQT524310 QAO524296:QAP524310 QKK524296:QKL524310 QUG524296:QUH524310 REC524296:RED524310 RNY524296:RNZ524310 RXU524296:RXV524310 SHQ524296:SHR524310 SRM524296:SRN524310 TBI524296:TBJ524310 TLE524296:TLF524310 TVA524296:TVB524310 UEW524296:UEX524310 UOS524296:UOT524310 UYO524296:UYP524310 VIK524296:VIL524310 VSG524296:VSH524310 WCC524296:WCD524310 WLY524296:WLZ524310 WVU524296:WVV524310 G589832:H589846 JI589832:JJ589846 TE589832:TF589846 ADA589832:ADB589846 AMW589832:AMX589846 AWS589832:AWT589846 BGO589832:BGP589846 BQK589832:BQL589846 CAG589832:CAH589846 CKC589832:CKD589846 CTY589832:CTZ589846 DDU589832:DDV589846 DNQ589832:DNR589846 DXM589832:DXN589846 EHI589832:EHJ589846 ERE589832:ERF589846 FBA589832:FBB589846 FKW589832:FKX589846 FUS589832:FUT589846 GEO589832:GEP589846 GOK589832:GOL589846 GYG589832:GYH589846 HIC589832:HID589846 HRY589832:HRZ589846 IBU589832:IBV589846 ILQ589832:ILR589846 IVM589832:IVN589846 JFI589832:JFJ589846 JPE589832:JPF589846 JZA589832:JZB589846 KIW589832:KIX589846 KSS589832:KST589846 LCO589832:LCP589846 LMK589832:LML589846 LWG589832:LWH589846 MGC589832:MGD589846 MPY589832:MPZ589846 MZU589832:MZV589846 NJQ589832:NJR589846 NTM589832:NTN589846 ODI589832:ODJ589846 ONE589832:ONF589846 OXA589832:OXB589846 PGW589832:PGX589846 PQS589832:PQT589846 QAO589832:QAP589846 QKK589832:QKL589846 QUG589832:QUH589846 REC589832:RED589846 RNY589832:RNZ589846 RXU589832:RXV589846 SHQ589832:SHR589846 SRM589832:SRN589846 TBI589832:TBJ589846 TLE589832:TLF589846 TVA589832:TVB589846 UEW589832:UEX589846 UOS589832:UOT589846 UYO589832:UYP589846 VIK589832:VIL589846 VSG589832:VSH589846 WCC589832:WCD589846 WLY589832:WLZ589846 WVU589832:WVV589846 G655368:H655382 JI655368:JJ655382 TE655368:TF655382 ADA655368:ADB655382 AMW655368:AMX655382 AWS655368:AWT655382 BGO655368:BGP655382 BQK655368:BQL655382 CAG655368:CAH655382 CKC655368:CKD655382 CTY655368:CTZ655382 DDU655368:DDV655382 DNQ655368:DNR655382 DXM655368:DXN655382 EHI655368:EHJ655382 ERE655368:ERF655382 FBA655368:FBB655382 FKW655368:FKX655382 FUS655368:FUT655382 GEO655368:GEP655382 GOK655368:GOL655382 GYG655368:GYH655382 HIC655368:HID655382 HRY655368:HRZ655382 IBU655368:IBV655382 ILQ655368:ILR655382 IVM655368:IVN655382 JFI655368:JFJ655382 JPE655368:JPF655382 JZA655368:JZB655382 KIW655368:KIX655382 KSS655368:KST655382 LCO655368:LCP655382 LMK655368:LML655382 LWG655368:LWH655382 MGC655368:MGD655382 MPY655368:MPZ655382 MZU655368:MZV655382 NJQ655368:NJR655382 NTM655368:NTN655382 ODI655368:ODJ655382 ONE655368:ONF655382 OXA655368:OXB655382 PGW655368:PGX655382 PQS655368:PQT655382 QAO655368:QAP655382 QKK655368:QKL655382 QUG655368:QUH655382 REC655368:RED655382 RNY655368:RNZ655382 RXU655368:RXV655382 SHQ655368:SHR655382 SRM655368:SRN655382 TBI655368:TBJ655382 TLE655368:TLF655382 TVA655368:TVB655382 UEW655368:UEX655382 UOS655368:UOT655382 UYO655368:UYP655382 VIK655368:VIL655382 VSG655368:VSH655382 WCC655368:WCD655382 WLY655368:WLZ655382 WVU655368:WVV655382 G720904:H720918 JI720904:JJ720918 TE720904:TF720918 ADA720904:ADB720918 AMW720904:AMX720918 AWS720904:AWT720918 BGO720904:BGP720918 BQK720904:BQL720918 CAG720904:CAH720918 CKC720904:CKD720918 CTY720904:CTZ720918 DDU720904:DDV720918 DNQ720904:DNR720918 DXM720904:DXN720918 EHI720904:EHJ720918 ERE720904:ERF720918 FBA720904:FBB720918 FKW720904:FKX720918 FUS720904:FUT720918 GEO720904:GEP720918 GOK720904:GOL720918 GYG720904:GYH720918 HIC720904:HID720918 HRY720904:HRZ720918 IBU720904:IBV720918 ILQ720904:ILR720918 IVM720904:IVN720918 JFI720904:JFJ720918 JPE720904:JPF720918 JZA720904:JZB720918 KIW720904:KIX720918 KSS720904:KST720918 LCO720904:LCP720918 LMK720904:LML720918 LWG720904:LWH720918 MGC720904:MGD720918 MPY720904:MPZ720918 MZU720904:MZV720918 NJQ720904:NJR720918 NTM720904:NTN720918 ODI720904:ODJ720918 ONE720904:ONF720918 OXA720904:OXB720918 PGW720904:PGX720918 PQS720904:PQT720918 QAO720904:QAP720918 QKK720904:QKL720918 QUG720904:QUH720918 REC720904:RED720918 RNY720904:RNZ720918 RXU720904:RXV720918 SHQ720904:SHR720918 SRM720904:SRN720918 TBI720904:TBJ720918 TLE720904:TLF720918 TVA720904:TVB720918 UEW720904:UEX720918 UOS720904:UOT720918 UYO720904:UYP720918 VIK720904:VIL720918 VSG720904:VSH720918 WCC720904:WCD720918 WLY720904:WLZ720918 WVU720904:WVV720918 G786440:H786454 JI786440:JJ786454 TE786440:TF786454 ADA786440:ADB786454 AMW786440:AMX786454 AWS786440:AWT786454 BGO786440:BGP786454 BQK786440:BQL786454 CAG786440:CAH786454 CKC786440:CKD786454 CTY786440:CTZ786454 DDU786440:DDV786454 DNQ786440:DNR786454 DXM786440:DXN786454 EHI786440:EHJ786454 ERE786440:ERF786454 FBA786440:FBB786454 FKW786440:FKX786454 FUS786440:FUT786454 GEO786440:GEP786454 GOK786440:GOL786454 GYG786440:GYH786454 HIC786440:HID786454 HRY786440:HRZ786454 IBU786440:IBV786454 ILQ786440:ILR786454 IVM786440:IVN786454 JFI786440:JFJ786454 JPE786440:JPF786454 JZA786440:JZB786454 KIW786440:KIX786454 KSS786440:KST786454 LCO786440:LCP786454 LMK786440:LML786454 LWG786440:LWH786454 MGC786440:MGD786454 MPY786440:MPZ786454 MZU786440:MZV786454 NJQ786440:NJR786454 NTM786440:NTN786454 ODI786440:ODJ786454 ONE786440:ONF786454 OXA786440:OXB786454 PGW786440:PGX786454 PQS786440:PQT786454 QAO786440:QAP786454 QKK786440:QKL786454 QUG786440:QUH786454 REC786440:RED786454 RNY786440:RNZ786454 RXU786440:RXV786454 SHQ786440:SHR786454 SRM786440:SRN786454 TBI786440:TBJ786454 TLE786440:TLF786454 TVA786440:TVB786454 UEW786440:UEX786454 UOS786440:UOT786454 UYO786440:UYP786454 VIK786440:VIL786454 VSG786440:VSH786454 WCC786440:WCD786454 WLY786440:WLZ786454 WVU786440:WVV786454 G851976:H851990 JI851976:JJ851990 TE851976:TF851990 ADA851976:ADB851990 AMW851976:AMX851990 AWS851976:AWT851990 BGO851976:BGP851990 BQK851976:BQL851990 CAG851976:CAH851990 CKC851976:CKD851990 CTY851976:CTZ851990 DDU851976:DDV851990 DNQ851976:DNR851990 DXM851976:DXN851990 EHI851976:EHJ851990 ERE851976:ERF851990 FBA851976:FBB851990 FKW851976:FKX851990 FUS851976:FUT851990 GEO851976:GEP851990 GOK851976:GOL851990 GYG851976:GYH851990 HIC851976:HID851990 HRY851976:HRZ851990 IBU851976:IBV851990 ILQ851976:ILR851990 IVM851976:IVN851990 JFI851976:JFJ851990 JPE851976:JPF851990 JZA851976:JZB851990 KIW851976:KIX851990 KSS851976:KST851990 LCO851976:LCP851990 LMK851976:LML851990 LWG851976:LWH851990 MGC851976:MGD851990 MPY851976:MPZ851990 MZU851976:MZV851990 NJQ851976:NJR851990 NTM851976:NTN851990 ODI851976:ODJ851990 ONE851976:ONF851990 OXA851976:OXB851990 PGW851976:PGX851990 PQS851976:PQT851990 QAO851976:QAP851990 QKK851976:QKL851990 QUG851976:QUH851990 REC851976:RED851990 RNY851976:RNZ851990 RXU851976:RXV851990 SHQ851976:SHR851990 SRM851976:SRN851990 TBI851976:TBJ851990 TLE851976:TLF851990 TVA851976:TVB851990 UEW851976:UEX851990 UOS851976:UOT851990 UYO851976:UYP851990 VIK851976:VIL851990 VSG851976:VSH851990 WCC851976:WCD851990 WLY851976:WLZ851990 WVU851976:WVV851990 G917512:H917526 JI917512:JJ917526 TE917512:TF917526 ADA917512:ADB917526 AMW917512:AMX917526 AWS917512:AWT917526 BGO917512:BGP917526 BQK917512:BQL917526 CAG917512:CAH917526 CKC917512:CKD917526 CTY917512:CTZ917526 DDU917512:DDV917526 DNQ917512:DNR917526 DXM917512:DXN917526 EHI917512:EHJ917526 ERE917512:ERF917526 FBA917512:FBB917526 FKW917512:FKX917526 FUS917512:FUT917526 GEO917512:GEP917526 GOK917512:GOL917526 GYG917512:GYH917526 HIC917512:HID917526 HRY917512:HRZ917526 IBU917512:IBV917526 ILQ917512:ILR917526 IVM917512:IVN917526 JFI917512:JFJ917526 JPE917512:JPF917526 JZA917512:JZB917526 KIW917512:KIX917526 KSS917512:KST917526 LCO917512:LCP917526 LMK917512:LML917526 LWG917512:LWH917526 MGC917512:MGD917526 MPY917512:MPZ917526 MZU917512:MZV917526 NJQ917512:NJR917526 NTM917512:NTN917526 ODI917512:ODJ917526 ONE917512:ONF917526 OXA917512:OXB917526 PGW917512:PGX917526 PQS917512:PQT917526 QAO917512:QAP917526 QKK917512:QKL917526 QUG917512:QUH917526 REC917512:RED917526 RNY917512:RNZ917526 RXU917512:RXV917526 SHQ917512:SHR917526 SRM917512:SRN917526 TBI917512:TBJ917526 TLE917512:TLF917526 TVA917512:TVB917526 UEW917512:UEX917526 UOS917512:UOT917526 UYO917512:UYP917526 VIK917512:VIL917526 VSG917512:VSH917526 WCC917512:WCD917526 WLY917512:WLZ917526 WVU917512:WVV917526 G983048:H983062 JI983048:JJ983062 TE983048:TF983062 ADA983048:ADB983062 AMW983048:AMX983062 AWS983048:AWT983062 BGO983048:BGP983062 BQK983048:BQL983062 CAG983048:CAH983062 CKC983048:CKD983062 CTY983048:CTZ983062 DDU983048:DDV983062 DNQ983048:DNR983062 DXM983048:DXN983062 EHI983048:EHJ983062 ERE983048:ERF983062 FBA983048:FBB983062 FKW983048:FKX983062 FUS983048:FUT983062 GEO983048:GEP983062 GOK983048:GOL983062 GYG983048:GYH983062 HIC983048:HID983062 HRY983048:HRZ983062 IBU983048:IBV983062 ILQ983048:ILR983062 IVM983048:IVN983062 JFI983048:JFJ983062 JPE983048:JPF983062 JZA983048:JZB983062 KIW983048:KIX983062 KSS983048:KST983062 LCO983048:LCP983062 LMK983048:LML983062 LWG983048:LWH983062 MGC983048:MGD983062 MPY983048:MPZ983062 MZU983048:MZV983062 NJQ983048:NJR983062 NTM983048:NTN983062 ODI983048:ODJ983062 ONE983048:ONF983062 OXA983048:OXB983062 PGW983048:PGX983062 PQS983048:PQT983062 QAO983048:QAP983062 QKK983048:QKL983062 QUG983048:QUH983062 REC983048:RED983062 RNY983048:RNZ983062 RXU983048:RXV983062 SHQ983048:SHR983062 SRM983048:SRN983062 TBI983048:TBJ983062 TLE983048:TLF983062 TVA983048:TVB983062 UEW983048:UEX983062 UOS983048:UOT983062 UYO983048:UYP983062 VIK983048:VIL983062 VSG983048:VSH983062 WCC983048:WCD983062 WLY983048:WLZ983062 C8" xr:uid="{93192CE6-970D-4190-9009-54CB5894C9BD}">
      <formula1>4</formula1>
    </dataValidation>
    <dataValidation type="textLength" operator="greaterThanOrEqual" allowBlank="1" showInputMessage="1" showErrorMessage="1" error="Account number must be at least 6 digits and begin with a 5380, 5381, or 538F." sqref="C18:C31" xr:uid="{D14D5E39-C855-4073-B50B-6FC3F248094A}">
      <formula1>6</formula1>
    </dataValidation>
  </dataValidations>
  <hyperlinks>
    <hyperlink ref="A40" location="Instructions550555" display="550 Instructions" xr:uid="{FD9E91C5-9DD7-4F4F-A65A-B15155BF282D}"/>
    <hyperlink ref="A41" location="TransfersPurposeandUse" display="Transfer Accounts - Purpose and Use" xr:uid="{8786F701-F2BD-46B3-934A-05440CA22D7A}"/>
  </hyperlinks>
  <pageMargins left="0.7" right="0.7" top="0.75" bottom="0.75" header="0.3" footer="0.3"/>
  <pageSetup scale="51" orientation="portrait" horizontalDpi="300" verticalDpi="300" r:id="rId1"/>
  <ignoredErrors>
    <ignoredError sqref="M6:Q7"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K47"/>
  <sheetViews>
    <sheetView showGridLines="0" topLeftCell="B1" zoomScaleNormal="100" workbookViewId="0">
      <selection activeCell="B1" sqref="B1:R1"/>
    </sheetView>
  </sheetViews>
  <sheetFormatPr defaultRowHeight="15.6" x14ac:dyDescent="0.3"/>
  <cols>
    <col min="1" max="1" width="0" style="48" hidden="1" customWidth="1"/>
    <col min="2" max="2" width="9.88671875" style="48" customWidth="1"/>
    <col min="3" max="3" width="1.88671875" style="48" customWidth="1"/>
    <col min="4" max="4" width="6.6640625" style="48" customWidth="1"/>
    <col min="5" max="5" width="1.6640625" style="48" customWidth="1"/>
    <col min="6" max="6" width="9" style="48" customWidth="1"/>
    <col min="7" max="7" width="1.6640625" style="48" customWidth="1"/>
    <col min="8" max="8" width="14.5546875" style="48" customWidth="1"/>
    <col min="9" max="9" width="2.6640625" style="48" customWidth="1"/>
    <col min="10" max="10" width="12" style="48" customWidth="1"/>
    <col min="11" max="11" width="1.6640625" style="48" customWidth="1"/>
    <col min="12" max="12" width="7.109375" style="48" bestFit="1" customWidth="1"/>
    <col min="13" max="13" width="1.6640625" style="48" customWidth="1"/>
    <col min="14" max="14" width="10.33203125" style="48" customWidth="1"/>
    <col min="15" max="15" width="1.6640625" style="48" customWidth="1"/>
    <col min="16" max="16" width="14.44140625" style="48" customWidth="1"/>
    <col min="17" max="17" width="1.33203125" style="48" customWidth="1"/>
    <col min="18" max="18" width="39.33203125" style="48" customWidth="1"/>
    <col min="19" max="19" width="5.88671875" style="48" hidden="1" customWidth="1"/>
    <col min="20" max="20" width="2" style="48" hidden="1" customWidth="1"/>
    <col min="21" max="24" width="5.88671875" style="48" hidden="1" customWidth="1"/>
    <col min="25" max="25" width="7" style="48" hidden="1" customWidth="1"/>
    <col min="26" max="26" width="2" style="48" hidden="1" customWidth="1"/>
    <col min="27" max="27" width="7" style="48" hidden="1" customWidth="1"/>
    <col min="28" max="30" width="5.88671875" style="48" hidden="1" customWidth="1"/>
    <col min="31" max="32" width="6.44140625" style="48" hidden="1" customWidth="1"/>
    <col min="33" max="36" width="0" style="48" hidden="1" customWidth="1"/>
    <col min="37" max="257" width="9.109375" style="48"/>
    <col min="258" max="258" width="0" style="48" hidden="1" customWidth="1"/>
    <col min="259" max="259" width="11.109375" style="48" customWidth="1"/>
    <col min="260" max="260" width="1.6640625" style="48" customWidth="1"/>
    <col min="261" max="261" width="7.109375" style="48" bestFit="1" customWidth="1"/>
    <col min="262" max="262" width="1.6640625" style="48" customWidth="1"/>
    <col min="263" max="263" width="12.6640625" style="48" customWidth="1"/>
    <col min="264" max="264" width="1.6640625" style="48" customWidth="1"/>
    <col min="265" max="265" width="20.6640625" style="48" customWidth="1"/>
    <col min="266" max="266" width="2.6640625" style="48" customWidth="1"/>
    <col min="267" max="267" width="10.5546875" style="48" customWidth="1"/>
    <col min="268" max="268" width="1.6640625" style="48" customWidth="1"/>
    <col min="269" max="269" width="10.5546875" style="48" customWidth="1"/>
    <col min="270" max="270" width="1.6640625" style="48" customWidth="1"/>
    <col min="271" max="271" width="12.6640625" style="48" customWidth="1"/>
    <col min="272" max="272" width="1.6640625" style="48" customWidth="1"/>
    <col min="273" max="273" width="22.88671875" style="48" customWidth="1"/>
    <col min="274" max="274" width="4.6640625" style="48" customWidth="1"/>
    <col min="275" max="288" width="0" style="48" hidden="1" customWidth="1"/>
    <col min="289" max="513" width="9.109375" style="48"/>
    <col min="514" max="514" width="0" style="48" hidden="1" customWidth="1"/>
    <col min="515" max="515" width="11.109375" style="48" customWidth="1"/>
    <col min="516" max="516" width="1.6640625" style="48" customWidth="1"/>
    <col min="517" max="517" width="7.109375" style="48" bestFit="1" customWidth="1"/>
    <col min="518" max="518" width="1.6640625" style="48" customWidth="1"/>
    <col min="519" max="519" width="12.6640625" style="48" customWidth="1"/>
    <col min="520" max="520" width="1.6640625" style="48" customWidth="1"/>
    <col min="521" max="521" width="20.6640625" style="48" customWidth="1"/>
    <col min="522" max="522" width="2.6640625" style="48" customWidth="1"/>
    <col min="523" max="523" width="10.5546875" style="48" customWidth="1"/>
    <col min="524" max="524" width="1.6640625" style="48" customWidth="1"/>
    <col min="525" max="525" width="10.5546875" style="48" customWidth="1"/>
    <col min="526" max="526" width="1.6640625" style="48" customWidth="1"/>
    <col min="527" max="527" width="12.6640625" style="48" customWidth="1"/>
    <col min="528" max="528" width="1.6640625" style="48" customWidth="1"/>
    <col min="529" max="529" width="22.88671875" style="48" customWidth="1"/>
    <col min="530" max="530" width="4.6640625" style="48" customWidth="1"/>
    <col min="531" max="544" width="0" style="48" hidden="1" customWidth="1"/>
    <col min="545" max="769" width="9.109375" style="48"/>
    <col min="770" max="770" width="0" style="48" hidden="1" customWidth="1"/>
    <col min="771" max="771" width="11.109375" style="48" customWidth="1"/>
    <col min="772" max="772" width="1.6640625" style="48" customWidth="1"/>
    <col min="773" max="773" width="7.109375" style="48" bestFit="1" customWidth="1"/>
    <col min="774" max="774" width="1.6640625" style="48" customWidth="1"/>
    <col min="775" max="775" width="12.6640625" style="48" customWidth="1"/>
    <col min="776" max="776" width="1.6640625" style="48" customWidth="1"/>
    <col min="777" max="777" width="20.6640625" style="48" customWidth="1"/>
    <col min="778" max="778" width="2.6640625" style="48" customWidth="1"/>
    <col min="779" max="779" width="10.5546875" style="48" customWidth="1"/>
    <col min="780" max="780" width="1.6640625" style="48" customWidth="1"/>
    <col min="781" max="781" width="10.5546875" style="48" customWidth="1"/>
    <col min="782" max="782" width="1.6640625" style="48" customWidth="1"/>
    <col min="783" max="783" width="12.6640625" style="48" customWidth="1"/>
    <col min="784" max="784" width="1.6640625" style="48" customWidth="1"/>
    <col min="785" max="785" width="22.88671875" style="48" customWidth="1"/>
    <col min="786" max="786" width="4.6640625" style="48" customWidth="1"/>
    <col min="787" max="800" width="0" style="48" hidden="1" customWidth="1"/>
    <col min="801" max="1025" width="9.109375" style="48"/>
    <col min="1026" max="1026" width="0" style="48" hidden="1" customWidth="1"/>
    <col min="1027" max="1027" width="11.109375" style="48" customWidth="1"/>
    <col min="1028" max="1028" width="1.6640625" style="48" customWidth="1"/>
    <col min="1029" max="1029" width="7.109375" style="48" bestFit="1" customWidth="1"/>
    <col min="1030" max="1030" width="1.6640625" style="48" customWidth="1"/>
    <col min="1031" max="1031" width="12.6640625" style="48" customWidth="1"/>
    <col min="1032" max="1032" width="1.6640625" style="48" customWidth="1"/>
    <col min="1033" max="1033" width="20.6640625" style="48" customWidth="1"/>
    <col min="1034" max="1034" width="2.6640625" style="48" customWidth="1"/>
    <col min="1035" max="1035" width="10.5546875" style="48" customWidth="1"/>
    <col min="1036" max="1036" width="1.6640625" style="48" customWidth="1"/>
    <col min="1037" max="1037" width="10.5546875" style="48" customWidth="1"/>
    <col min="1038" max="1038" width="1.6640625" style="48" customWidth="1"/>
    <col min="1039" max="1039" width="12.6640625" style="48" customWidth="1"/>
    <col min="1040" max="1040" width="1.6640625" style="48" customWidth="1"/>
    <col min="1041" max="1041" width="22.88671875" style="48" customWidth="1"/>
    <col min="1042" max="1042" width="4.6640625" style="48" customWidth="1"/>
    <col min="1043" max="1056" width="0" style="48" hidden="1" customWidth="1"/>
    <col min="1057" max="1281" width="9.109375" style="48"/>
    <col min="1282" max="1282" width="0" style="48" hidden="1" customWidth="1"/>
    <col min="1283" max="1283" width="11.109375" style="48" customWidth="1"/>
    <col min="1284" max="1284" width="1.6640625" style="48" customWidth="1"/>
    <col min="1285" max="1285" width="7.109375" style="48" bestFit="1" customWidth="1"/>
    <col min="1286" max="1286" width="1.6640625" style="48" customWidth="1"/>
    <col min="1287" max="1287" width="12.6640625" style="48" customWidth="1"/>
    <col min="1288" max="1288" width="1.6640625" style="48" customWidth="1"/>
    <col min="1289" max="1289" width="20.6640625" style="48" customWidth="1"/>
    <col min="1290" max="1290" width="2.6640625" style="48" customWidth="1"/>
    <col min="1291" max="1291" width="10.5546875" style="48" customWidth="1"/>
    <col min="1292" max="1292" width="1.6640625" style="48" customWidth="1"/>
    <col min="1293" max="1293" width="10.5546875" style="48" customWidth="1"/>
    <col min="1294" max="1294" width="1.6640625" style="48" customWidth="1"/>
    <col min="1295" max="1295" width="12.6640625" style="48" customWidth="1"/>
    <col min="1296" max="1296" width="1.6640625" style="48" customWidth="1"/>
    <col min="1297" max="1297" width="22.88671875" style="48" customWidth="1"/>
    <col min="1298" max="1298" width="4.6640625" style="48" customWidth="1"/>
    <col min="1299" max="1312" width="0" style="48" hidden="1" customWidth="1"/>
    <col min="1313" max="1537" width="9.109375" style="48"/>
    <col min="1538" max="1538" width="0" style="48" hidden="1" customWidth="1"/>
    <col min="1539" max="1539" width="11.109375" style="48" customWidth="1"/>
    <col min="1540" max="1540" width="1.6640625" style="48" customWidth="1"/>
    <col min="1541" max="1541" width="7.109375" style="48" bestFit="1" customWidth="1"/>
    <col min="1542" max="1542" width="1.6640625" style="48" customWidth="1"/>
    <col min="1543" max="1543" width="12.6640625" style="48" customWidth="1"/>
    <col min="1544" max="1544" width="1.6640625" style="48" customWidth="1"/>
    <col min="1545" max="1545" width="20.6640625" style="48" customWidth="1"/>
    <col min="1546" max="1546" width="2.6640625" style="48" customWidth="1"/>
    <col min="1547" max="1547" width="10.5546875" style="48" customWidth="1"/>
    <col min="1548" max="1548" width="1.6640625" style="48" customWidth="1"/>
    <col min="1549" max="1549" width="10.5546875" style="48" customWidth="1"/>
    <col min="1550" max="1550" width="1.6640625" style="48" customWidth="1"/>
    <col min="1551" max="1551" width="12.6640625" style="48" customWidth="1"/>
    <col min="1552" max="1552" width="1.6640625" style="48" customWidth="1"/>
    <col min="1553" max="1553" width="22.88671875" style="48" customWidth="1"/>
    <col min="1554" max="1554" width="4.6640625" style="48" customWidth="1"/>
    <col min="1555" max="1568" width="0" style="48" hidden="1" customWidth="1"/>
    <col min="1569" max="1793" width="9.109375" style="48"/>
    <col min="1794" max="1794" width="0" style="48" hidden="1" customWidth="1"/>
    <col min="1795" max="1795" width="11.109375" style="48" customWidth="1"/>
    <col min="1796" max="1796" width="1.6640625" style="48" customWidth="1"/>
    <col min="1797" max="1797" width="7.109375" style="48" bestFit="1" customWidth="1"/>
    <col min="1798" max="1798" width="1.6640625" style="48" customWidth="1"/>
    <col min="1799" max="1799" width="12.6640625" style="48" customWidth="1"/>
    <col min="1800" max="1800" width="1.6640625" style="48" customWidth="1"/>
    <col min="1801" max="1801" width="20.6640625" style="48" customWidth="1"/>
    <col min="1802" max="1802" width="2.6640625" style="48" customWidth="1"/>
    <col min="1803" max="1803" width="10.5546875" style="48" customWidth="1"/>
    <col min="1804" max="1804" width="1.6640625" style="48" customWidth="1"/>
    <col min="1805" max="1805" width="10.5546875" style="48" customWidth="1"/>
    <col min="1806" max="1806" width="1.6640625" style="48" customWidth="1"/>
    <col min="1807" max="1807" width="12.6640625" style="48" customWidth="1"/>
    <col min="1808" max="1808" width="1.6640625" style="48" customWidth="1"/>
    <col min="1809" max="1809" width="22.88671875" style="48" customWidth="1"/>
    <col min="1810" max="1810" width="4.6640625" style="48" customWidth="1"/>
    <col min="1811" max="1824" width="0" style="48" hidden="1" customWidth="1"/>
    <col min="1825" max="2049" width="9.109375" style="48"/>
    <col min="2050" max="2050" width="0" style="48" hidden="1" customWidth="1"/>
    <col min="2051" max="2051" width="11.109375" style="48" customWidth="1"/>
    <col min="2052" max="2052" width="1.6640625" style="48" customWidth="1"/>
    <col min="2053" max="2053" width="7.109375" style="48" bestFit="1" customWidth="1"/>
    <col min="2054" max="2054" width="1.6640625" style="48" customWidth="1"/>
    <col min="2055" max="2055" width="12.6640625" style="48" customWidth="1"/>
    <col min="2056" max="2056" width="1.6640625" style="48" customWidth="1"/>
    <col min="2057" max="2057" width="20.6640625" style="48" customWidth="1"/>
    <col min="2058" max="2058" width="2.6640625" style="48" customWidth="1"/>
    <col min="2059" max="2059" width="10.5546875" style="48" customWidth="1"/>
    <col min="2060" max="2060" width="1.6640625" style="48" customWidth="1"/>
    <col min="2061" max="2061" width="10.5546875" style="48" customWidth="1"/>
    <col min="2062" max="2062" width="1.6640625" style="48" customWidth="1"/>
    <col min="2063" max="2063" width="12.6640625" style="48" customWidth="1"/>
    <col min="2064" max="2064" width="1.6640625" style="48" customWidth="1"/>
    <col min="2065" max="2065" width="22.88671875" style="48" customWidth="1"/>
    <col min="2066" max="2066" width="4.6640625" style="48" customWidth="1"/>
    <col min="2067" max="2080" width="0" style="48" hidden="1" customWidth="1"/>
    <col min="2081" max="2305" width="9.109375" style="48"/>
    <col min="2306" max="2306" width="0" style="48" hidden="1" customWidth="1"/>
    <col min="2307" max="2307" width="11.109375" style="48" customWidth="1"/>
    <col min="2308" max="2308" width="1.6640625" style="48" customWidth="1"/>
    <col min="2309" max="2309" width="7.109375" style="48" bestFit="1" customWidth="1"/>
    <col min="2310" max="2310" width="1.6640625" style="48" customWidth="1"/>
    <col min="2311" max="2311" width="12.6640625" style="48" customWidth="1"/>
    <col min="2312" max="2312" width="1.6640625" style="48" customWidth="1"/>
    <col min="2313" max="2313" width="20.6640625" style="48" customWidth="1"/>
    <col min="2314" max="2314" width="2.6640625" style="48" customWidth="1"/>
    <col min="2315" max="2315" width="10.5546875" style="48" customWidth="1"/>
    <col min="2316" max="2316" width="1.6640625" style="48" customWidth="1"/>
    <col min="2317" max="2317" width="10.5546875" style="48" customWidth="1"/>
    <col min="2318" max="2318" width="1.6640625" style="48" customWidth="1"/>
    <col min="2319" max="2319" width="12.6640625" style="48" customWidth="1"/>
    <col min="2320" max="2320" width="1.6640625" style="48" customWidth="1"/>
    <col min="2321" max="2321" width="22.88671875" style="48" customWidth="1"/>
    <col min="2322" max="2322" width="4.6640625" style="48" customWidth="1"/>
    <col min="2323" max="2336" width="0" style="48" hidden="1" customWidth="1"/>
    <col min="2337" max="2561" width="9.109375" style="48"/>
    <col min="2562" max="2562" width="0" style="48" hidden="1" customWidth="1"/>
    <col min="2563" max="2563" width="11.109375" style="48" customWidth="1"/>
    <col min="2564" max="2564" width="1.6640625" style="48" customWidth="1"/>
    <col min="2565" max="2565" width="7.109375" style="48" bestFit="1" customWidth="1"/>
    <col min="2566" max="2566" width="1.6640625" style="48" customWidth="1"/>
    <col min="2567" max="2567" width="12.6640625" style="48" customWidth="1"/>
    <col min="2568" max="2568" width="1.6640625" style="48" customWidth="1"/>
    <col min="2569" max="2569" width="20.6640625" style="48" customWidth="1"/>
    <col min="2570" max="2570" width="2.6640625" style="48" customWidth="1"/>
    <col min="2571" max="2571" width="10.5546875" style="48" customWidth="1"/>
    <col min="2572" max="2572" width="1.6640625" style="48" customWidth="1"/>
    <col min="2573" max="2573" width="10.5546875" style="48" customWidth="1"/>
    <col min="2574" max="2574" width="1.6640625" style="48" customWidth="1"/>
    <col min="2575" max="2575" width="12.6640625" style="48" customWidth="1"/>
    <col min="2576" max="2576" width="1.6640625" style="48" customWidth="1"/>
    <col min="2577" max="2577" width="22.88671875" style="48" customWidth="1"/>
    <col min="2578" max="2578" width="4.6640625" style="48" customWidth="1"/>
    <col min="2579" max="2592" width="0" style="48" hidden="1" customWidth="1"/>
    <col min="2593" max="2817" width="9.109375" style="48"/>
    <col min="2818" max="2818" width="0" style="48" hidden="1" customWidth="1"/>
    <col min="2819" max="2819" width="11.109375" style="48" customWidth="1"/>
    <col min="2820" max="2820" width="1.6640625" style="48" customWidth="1"/>
    <col min="2821" max="2821" width="7.109375" style="48" bestFit="1" customWidth="1"/>
    <col min="2822" max="2822" width="1.6640625" style="48" customWidth="1"/>
    <col min="2823" max="2823" width="12.6640625" style="48" customWidth="1"/>
    <col min="2824" max="2824" width="1.6640625" style="48" customWidth="1"/>
    <col min="2825" max="2825" width="20.6640625" style="48" customWidth="1"/>
    <col min="2826" max="2826" width="2.6640625" style="48" customWidth="1"/>
    <col min="2827" max="2827" width="10.5546875" style="48" customWidth="1"/>
    <col min="2828" max="2828" width="1.6640625" style="48" customWidth="1"/>
    <col min="2829" max="2829" width="10.5546875" style="48" customWidth="1"/>
    <col min="2830" max="2830" width="1.6640625" style="48" customWidth="1"/>
    <col min="2831" max="2831" width="12.6640625" style="48" customWidth="1"/>
    <col min="2832" max="2832" width="1.6640625" style="48" customWidth="1"/>
    <col min="2833" max="2833" width="22.88671875" style="48" customWidth="1"/>
    <col min="2834" max="2834" width="4.6640625" style="48" customWidth="1"/>
    <col min="2835" max="2848" width="0" style="48" hidden="1" customWidth="1"/>
    <col min="2849" max="3073" width="9.109375" style="48"/>
    <col min="3074" max="3074" width="0" style="48" hidden="1" customWidth="1"/>
    <col min="3075" max="3075" width="11.109375" style="48" customWidth="1"/>
    <col min="3076" max="3076" width="1.6640625" style="48" customWidth="1"/>
    <col min="3077" max="3077" width="7.109375" style="48" bestFit="1" customWidth="1"/>
    <col min="3078" max="3078" width="1.6640625" style="48" customWidth="1"/>
    <col min="3079" max="3079" width="12.6640625" style="48" customWidth="1"/>
    <col min="3080" max="3080" width="1.6640625" style="48" customWidth="1"/>
    <col min="3081" max="3081" width="20.6640625" style="48" customWidth="1"/>
    <col min="3082" max="3082" width="2.6640625" style="48" customWidth="1"/>
    <col min="3083" max="3083" width="10.5546875" style="48" customWidth="1"/>
    <col min="3084" max="3084" width="1.6640625" style="48" customWidth="1"/>
    <col min="3085" max="3085" width="10.5546875" style="48" customWidth="1"/>
    <col min="3086" max="3086" width="1.6640625" style="48" customWidth="1"/>
    <col min="3087" max="3087" width="12.6640625" style="48" customWidth="1"/>
    <col min="3088" max="3088" width="1.6640625" style="48" customWidth="1"/>
    <col min="3089" max="3089" width="22.88671875" style="48" customWidth="1"/>
    <col min="3090" max="3090" width="4.6640625" style="48" customWidth="1"/>
    <col min="3091" max="3104" width="0" style="48" hidden="1" customWidth="1"/>
    <col min="3105" max="3329" width="9.109375" style="48"/>
    <col min="3330" max="3330" width="0" style="48" hidden="1" customWidth="1"/>
    <col min="3331" max="3331" width="11.109375" style="48" customWidth="1"/>
    <col min="3332" max="3332" width="1.6640625" style="48" customWidth="1"/>
    <col min="3333" max="3333" width="7.109375" style="48" bestFit="1" customWidth="1"/>
    <col min="3334" max="3334" width="1.6640625" style="48" customWidth="1"/>
    <col min="3335" max="3335" width="12.6640625" style="48" customWidth="1"/>
    <col min="3336" max="3336" width="1.6640625" style="48" customWidth="1"/>
    <col min="3337" max="3337" width="20.6640625" style="48" customWidth="1"/>
    <col min="3338" max="3338" width="2.6640625" style="48" customWidth="1"/>
    <col min="3339" max="3339" width="10.5546875" style="48" customWidth="1"/>
    <col min="3340" max="3340" width="1.6640625" style="48" customWidth="1"/>
    <col min="3341" max="3341" width="10.5546875" style="48" customWidth="1"/>
    <col min="3342" max="3342" width="1.6640625" style="48" customWidth="1"/>
    <col min="3343" max="3343" width="12.6640625" style="48" customWidth="1"/>
    <col min="3344" max="3344" width="1.6640625" style="48" customWidth="1"/>
    <col min="3345" max="3345" width="22.88671875" style="48" customWidth="1"/>
    <col min="3346" max="3346" width="4.6640625" style="48" customWidth="1"/>
    <col min="3347" max="3360" width="0" style="48" hidden="1" customWidth="1"/>
    <col min="3361" max="3585" width="9.109375" style="48"/>
    <col min="3586" max="3586" width="0" style="48" hidden="1" customWidth="1"/>
    <col min="3587" max="3587" width="11.109375" style="48" customWidth="1"/>
    <col min="3588" max="3588" width="1.6640625" style="48" customWidth="1"/>
    <col min="3589" max="3589" width="7.109375" style="48" bestFit="1" customWidth="1"/>
    <col min="3590" max="3590" width="1.6640625" style="48" customWidth="1"/>
    <col min="3591" max="3591" width="12.6640625" style="48" customWidth="1"/>
    <col min="3592" max="3592" width="1.6640625" style="48" customWidth="1"/>
    <col min="3593" max="3593" width="20.6640625" style="48" customWidth="1"/>
    <col min="3594" max="3594" width="2.6640625" style="48" customWidth="1"/>
    <col min="3595" max="3595" width="10.5546875" style="48" customWidth="1"/>
    <col min="3596" max="3596" width="1.6640625" style="48" customWidth="1"/>
    <col min="3597" max="3597" width="10.5546875" style="48" customWidth="1"/>
    <col min="3598" max="3598" width="1.6640625" style="48" customWidth="1"/>
    <col min="3599" max="3599" width="12.6640625" style="48" customWidth="1"/>
    <col min="3600" max="3600" width="1.6640625" style="48" customWidth="1"/>
    <col min="3601" max="3601" width="22.88671875" style="48" customWidth="1"/>
    <col min="3602" max="3602" width="4.6640625" style="48" customWidth="1"/>
    <col min="3603" max="3616" width="0" style="48" hidden="1" customWidth="1"/>
    <col min="3617" max="3841" width="9.109375" style="48"/>
    <col min="3842" max="3842" width="0" style="48" hidden="1" customWidth="1"/>
    <col min="3843" max="3843" width="11.109375" style="48" customWidth="1"/>
    <col min="3844" max="3844" width="1.6640625" style="48" customWidth="1"/>
    <col min="3845" max="3845" width="7.109375" style="48" bestFit="1" customWidth="1"/>
    <col min="3846" max="3846" width="1.6640625" style="48" customWidth="1"/>
    <col min="3847" max="3847" width="12.6640625" style="48" customWidth="1"/>
    <col min="3848" max="3848" width="1.6640625" style="48" customWidth="1"/>
    <col min="3849" max="3849" width="20.6640625" style="48" customWidth="1"/>
    <col min="3850" max="3850" width="2.6640625" style="48" customWidth="1"/>
    <col min="3851" max="3851" width="10.5546875" style="48" customWidth="1"/>
    <col min="3852" max="3852" width="1.6640625" style="48" customWidth="1"/>
    <col min="3853" max="3853" width="10.5546875" style="48" customWidth="1"/>
    <col min="3854" max="3854" width="1.6640625" style="48" customWidth="1"/>
    <col min="3855" max="3855" width="12.6640625" style="48" customWidth="1"/>
    <col min="3856" max="3856" width="1.6640625" style="48" customWidth="1"/>
    <col min="3857" max="3857" width="22.88671875" style="48" customWidth="1"/>
    <col min="3858" max="3858" width="4.6640625" style="48" customWidth="1"/>
    <col min="3859" max="3872" width="0" style="48" hidden="1" customWidth="1"/>
    <col min="3873" max="4097" width="9.109375" style="48"/>
    <col min="4098" max="4098" width="0" style="48" hidden="1" customWidth="1"/>
    <col min="4099" max="4099" width="11.109375" style="48" customWidth="1"/>
    <col min="4100" max="4100" width="1.6640625" style="48" customWidth="1"/>
    <col min="4101" max="4101" width="7.109375" style="48" bestFit="1" customWidth="1"/>
    <col min="4102" max="4102" width="1.6640625" style="48" customWidth="1"/>
    <col min="4103" max="4103" width="12.6640625" style="48" customWidth="1"/>
    <col min="4104" max="4104" width="1.6640625" style="48" customWidth="1"/>
    <col min="4105" max="4105" width="20.6640625" style="48" customWidth="1"/>
    <col min="4106" max="4106" width="2.6640625" style="48" customWidth="1"/>
    <col min="4107" max="4107" width="10.5546875" style="48" customWidth="1"/>
    <col min="4108" max="4108" width="1.6640625" style="48" customWidth="1"/>
    <col min="4109" max="4109" width="10.5546875" style="48" customWidth="1"/>
    <col min="4110" max="4110" width="1.6640625" style="48" customWidth="1"/>
    <col min="4111" max="4111" width="12.6640625" style="48" customWidth="1"/>
    <col min="4112" max="4112" width="1.6640625" style="48" customWidth="1"/>
    <col min="4113" max="4113" width="22.88671875" style="48" customWidth="1"/>
    <col min="4114" max="4114" width="4.6640625" style="48" customWidth="1"/>
    <col min="4115" max="4128" width="0" style="48" hidden="1" customWidth="1"/>
    <col min="4129" max="4353" width="9.109375" style="48"/>
    <col min="4354" max="4354" width="0" style="48" hidden="1" customWidth="1"/>
    <col min="4355" max="4355" width="11.109375" style="48" customWidth="1"/>
    <col min="4356" max="4356" width="1.6640625" style="48" customWidth="1"/>
    <col min="4357" max="4357" width="7.109375" style="48" bestFit="1" customWidth="1"/>
    <col min="4358" max="4358" width="1.6640625" style="48" customWidth="1"/>
    <col min="4359" max="4359" width="12.6640625" style="48" customWidth="1"/>
    <col min="4360" max="4360" width="1.6640625" style="48" customWidth="1"/>
    <col min="4361" max="4361" width="20.6640625" style="48" customWidth="1"/>
    <col min="4362" max="4362" width="2.6640625" style="48" customWidth="1"/>
    <col min="4363" max="4363" width="10.5546875" style="48" customWidth="1"/>
    <col min="4364" max="4364" width="1.6640625" style="48" customWidth="1"/>
    <col min="4365" max="4365" width="10.5546875" style="48" customWidth="1"/>
    <col min="4366" max="4366" width="1.6640625" style="48" customWidth="1"/>
    <col min="4367" max="4367" width="12.6640625" style="48" customWidth="1"/>
    <col min="4368" max="4368" width="1.6640625" style="48" customWidth="1"/>
    <col min="4369" max="4369" width="22.88671875" style="48" customWidth="1"/>
    <col min="4370" max="4370" width="4.6640625" style="48" customWidth="1"/>
    <col min="4371" max="4384" width="0" style="48" hidden="1" customWidth="1"/>
    <col min="4385" max="4609" width="9.109375" style="48"/>
    <col min="4610" max="4610" width="0" style="48" hidden="1" customWidth="1"/>
    <col min="4611" max="4611" width="11.109375" style="48" customWidth="1"/>
    <col min="4612" max="4612" width="1.6640625" style="48" customWidth="1"/>
    <col min="4613" max="4613" width="7.109375" style="48" bestFit="1" customWidth="1"/>
    <col min="4614" max="4614" width="1.6640625" style="48" customWidth="1"/>
    <col min="4615" max="4615" width="12.6640625" style="48" customWidth="1"/>
    <col min="4616" max="4616" width="1.6640625" style="48" customWidth="1"/>
    <col min="4617" max="4617" width="20.6640625" style="48" customWidth="1"/>
    <col min="4618" max="4618" width="2.6640625" style="48" customWidth="1"/>
    <col min="4619" max="4619" width="10.5546875" style="48" customWidth="1"/>
    <col min="4620" max="4620" width="1.6640625" style="48" customWidth="1"/>
    <col min="4621" max="4621" width="10.5546875" style="48" customWidth="1"/>
    <col min="4622" max="4622" width="1.6640625" style="48" customWidth="1"/>
    <col min="4623" max="4623" width="12.6640625" style="48" customWidth="1"/>
    <col min="4624" max="4624" width="1.6640625" style="48" customWidth="1"/>
    <col min="4625" max="4625" width="22.88671875" style="48" customWidth="1"/>
    <col min="4626" max="4626" width="4.6640625" style="48" customWidth="1"/>
    <col min="4627" max="4640" width="0" style="48" hidden="1" customWidth="1"/>
    <col min="4641" max="4865" width="9.109375" style="48"/>
    <col min="4866" max="4866" width="0" style="48" hidden="1" customWidth="1"/>
    <col min="4867" max="4867" width="11.109375" style="48" customWidth="1"/>
    <col min="4868" max="4868" width="1.6640625" style="48" customWidth="1"/>
    <col min="4869" max="4869" width="7.109375" style="48" bestFit="1" customWidth="1"/>
    <col min="4870" max="4870" width="1.6640625" style="48" customWidth="1"/>
    <col min="4871" max="4871" width="12.6640625" style="48" customWidth="1"/>
    <col min="4872" max="4872" width="1.6640625" style="48" customWidth="1"/>
    <col min="4873" max="4873" width="20.6640625" style="48" customWidth="1"/>
    <col min="4874" max="4874" width="2.6640625" style="48" customWidth="1"/>
    <col min="4875" max="4875" width="10.5546875" style="48" customWidth="1"/>
    <col min="4876" max="4876" width="1.6640625" style="48" customWidth="1"/>
    <col min="4877" max="4877" width="10.5546875" style="48" customWidth="1"/>
    <col min="4878" max="4878" width="1.6640625" style="48" customWidth="1"/>
    <col min="4879" max="4879" width="12.6640625" style="48" customWidth="1"/>
    <col min="4880" max="4880" width="1.6640625" style="48" customWidth="1"/>
    <col min="4881" max="4881" width="22.88671875" style="48" customWidth="1"/>
    <col min="4882" max="4882" width="4.6640625" style="48" customWidth="1"/>
    <col min="4883" max="4896" width="0" style="48" hidden="1" customWidth="1"/>
    <col min="4897" max="5121" width="9.109375" style="48"/>
    <col min="5122" max="5122" width="0" style="48" hidden="1" customWidth="1"/>
    <col min="5123" max="5123" width="11.109375" style="48" customWidth="1"/>
    <col min="5124" max="5124" width="1.6640625" style="48" customWidth="1"/>
    <col min="5125" max="5125" width="7.109375" style="48" bestFit="1" customWidth="1"/>
    <col min="5126" max="5126" width="1.6640625" style="48" customWidth="1"/>
    <col min="5127" max="5127" width="12.6640625" style="48" customWidth="1"/>
    <col min="5128" max="5128" width="1.6640625" style="48" customWidth="1"/>
    <col min="5129" max="5129" width="20.6640625" style="48" customWidth="1"/>
    <col min="5130" max="5130" width="2.6640625" style="48" customWidth="1"/>
    <col min="5131" max="5131" width="10.5546875" style="48" customWidth="1"/>
    <col min="5132" max="5132" width="1.6640625" style="48" customWidth="1"/>
    <col min="5133" max="5133" width="10.5546875" style="48" customWidth="1"/>
    <col min="5134" max="5134" width="1.6640625" style="48" customWidth="1"/>
    <col min="5135" max="5135" width="12.6640625" style="48" customWidth="1"/>
    <col min="5136" max="5136" width="1.6640625" style="48" customWidth="1"/>
    <col min="5137" max="5137" width="22.88671875" style="48" customWidth="1"/>
    <col min="5138" max="5138" width="4.6640625" style="48" customWidth="1"/>
    <col min="5139" max="5152" width="0" style="48" hidden="1" customWidth="1"/>
    <col min="5153" max="5377" width="9.109375" style="48"/>
    <col min="5378" max="5378" width="0" style="48" hidden="1" customWidth="1"/>
    <col min="5379" max="5379" width="11.109375" style="48" customWidth="1"/>
    <col min="5380" max="5380" width="1.6640625" style="48" customWidth="1"/>
    <col min="5381" max="5381" width="7.109375" style="48" bestFit="1" customWidth="1"/>
    <col min="5382" max="5382" width="1.6640625" style="48" customWidth="1"/>
    <col min="5383" max="5383" width="12.6640625" style="48" customWidth="1"/>
    <col min="5384" max="5384" width="1.6640625" style="48" customWidth="1"/>
    <col min="5385" max="5385" width="20.6640625" style="48" customWidth="1"/>
    <col min="5386" max="5386" width="2.6640625" style="48" customWidth="1"/>
    <col min="5387" max="5387" width="10.5546875" style="48" customWidth="1"/>
    <col min="5388" max="5388" width="1.6640625" style="48" customWidth="1"/>
    <col min="5389" max="5389" width="10.5546875" style="48" customWidth="1"/>
    <col min="5390" max="5390" width="1.6640625" style="48" customWidth="1"/>
    <col min="5391" max="5391" width="12.6640625" style="48" customWidth="1"/>
    <col min="5392" max="5392" width="1.6640625" style="48" customWidth="1"/>
    <col min="5393" max="5393" width="22.88671875" style="48" customWidth="1"/>
    <col min="5394" max="5394" width="4.6640625" style="48" customWidth="1"/>
    <col min="5395" max="5408" width="0" style="48" hidden="1" customWidth="1"/>
    <col min="5409" max="5633" width="9.109375" style="48"/>
    <col min="5634" max="5634" width="0" style="48" hidden="1" customWidth="1"/>
    <col min="5635" max="5635" width="11.109375" style="48" customWidth="1"/>
    <col min="5636" max="5636" width="1.6640625" style="48" customWidth="1"/>
    <col min="5637" max="5637" width="7.109375" style="48" bestFit="1" customWidth="1"/>
    <col min="5638" max="5638" width="1.6640625" style="48" customWidth="1"/>
    <col min="5639" max="5639" width="12.6640625" style="48" customWidth="1"/>
    <col min="5640" max="5640" width="1.6640625" style="48" customWidth="1"/>
    <col min="5641" max="5641" width="20.6640625" style="48" customWidth="1"/>
    <col min="5642" max="5642" width="2.6640625" style="48" customWidth="1"/>
    <col min="5643" max="5643" width="10.5546875" style="48" customWidth="1"/>
    <col min="5644" max="5644" width="1.6640625" style="48" customWidth="1"/>
    <col min="5645" max="5645" width="10.5546875" style="48" customWidth="1"/>
    <col min="5646" max="5646" width="1.6640625" style="48" customWidth="1"/>
    <col min="5647" max="5647" width="12.6640625" style="48" customWidth="1"/>
    <col min="5648" max="5648" width="1.6640625" style="48" customWidth="1"/>
    <col min="5649" max="5649" width="22.88671875" style="48" customWidth="1"/>
    <col min="5650" max="5650" width="4.6640625" style="48" customWidth="1"/>
    <col min="5651" max="5664" width="0" style="48" hidden="1" customWidth="1"/>
    <col min="5665" max="5889" width="9.109375" style="48"/>
    <col min="5890" max="5890" width="0" style="48" hidden="1" customWidth="1"/>
    <col min="5891" max="5891" width="11.109375" style="48" customWidth="1"/>
    <col min="5892" max="5892" width="1.6640625" style="48" customWidth="1"/>
    <col min="5893" max="5893" width="7.109375" style="48" bestFit="1" customWidth="1"/>
    <col min="5894" max="5894" width="1.6640625" style="48" customWidth="1"/>
    <col min="5895" max="5895" width="12.6640625" style="48" customWidth="1"/>
    <col min="5896" max="5896" width="1.6640625" style="48" customWidth="1"/>
    <col min="5897" max="5897" width="20.6640625" style="48" customWidth="1"/>
    <col min="5898" max="5898" width="2.6640625" style="48" customWidth="1"/>
    <col min="5899" max="5899" width="10.5546875" style="48" customWidth="1"/>
    <col min="5900" max="5900" width="1.6640625" style="48" customWidth="1"/>
    <col min="5901" max="5901" width="10.5546875" style="48" customWidth="1"/>
    <col min="5902" max="5902" width="1.6640625" style="48" customWidth="1"/>
    <col min="5903" max="5903" width="12.6640625" style="48" customWidth="1"/>
    <col min="5904" max="5904" width="1.6640625" style="48" customWidth="1"/>
    <col min="5905" max="5905" width="22.88671875" style="48" customWidth="1"/>
    <col min="5906" max="5906" width="4.6640625" style="48" customWidth="1"/>
    <col min="5907" max="5920" width="0" style="48" hidden="1" customWidth="1"/>
    <col min="5921" max="6145" width="9.109375" style="48"/>
    <col min="6146" max="6146" width="0" style="48" hidden="1" customWidth="1"/>
    <col min="6147" max="6147" width="11.109375" style="48" customWidth="1"/>
    <col min="6148" max="6148" width="1.6640625" style="48" customWidth="1"/>
    <col min="6149" max="6149" width="7.109375" style="48" bestFit="1" customWidth="1"/>
    <col min="6150" max="6150" width="1.6640625" style="48" customWidth="1"/>
    <col min="6151" max="6151" width="12.6640625" style="48" customWidth="1"/>
    <col min="6152" max="6152" width="1.6640625" style="48" customWidth="1"/>
    <col min="6153" max="6153" width="20.6640625" style="48" customWidth="1"/>
    <col min="6154" max="6154" width="2.6640625" style="48" customWidth="1"/>
    <col min="6155" max="6155" width="10.5546875" style="48" customWidth="1"/>
    <col min="6156" max="6156" width="1.6640625" style="48" customWidth="1"/>
    <col min="6157" max="6157" width="10.5546875" style="48" customWidth="1"/>
    <col min="6158" max="6158" width="1.6640625" style="48" customWidth="1"/>
    <col min="6159" max="6159" width="12.6640625" style="48" customWidth="1"/>
    <col min="6160" max="6160" width="1.6640625" style="48" customWidth="1"/>
    <col min="6161" max="6161" width="22.88671875" style="48" customWidth="1"/>
    <col min="6162" max="6162" width="4.6640625" style="48" customWidth="1"/>
    <col min="6163" max="6176" width="0" style="48" hidden="1" customWidth="1"/>
    <col min="6177" max="6401" width="9.109375" style="48"/>
    <col min="6402" max="6402" width="0" style="48" hidden="1" customWidth="1"/>
    <col min="6403" max="6403" width="11.109375" style="48" customWidth="1"/>
    <col min="6404" max="6404" width="1.6640625" style="48" customWidth="1"/>
    <col min="6405" max="6405" width="7.109375" style="48" bestFit="1" customWidth="1"/>
    <col min="6406" max="6406" width="1.6640625" style="48" customWidth="1"/>
    <col min="6407" max="6407" width="12.6640625" style="48" customWidth="1"/>
    <col min="6408" max="6408" width="1.6640625" style="48" customWidth="1"/>
    <col min="6409" max="6409" width="20.6640625" style="48" customWidth="1"/>
    <col min="6410" max="6410" width="2.6640625" style="48" customWidth="1"/>
    <col min="6411" max="6411" width="10.5546875" style="48" customWidth="1"/>
    <col min="6412" max="6412" width="1.6640625" style="48" customWidth="1"/>
    <col min="6413" max="6413" width="10.5546875" style="48" customWidth="1"/>
    <col min="6414" max="6414" width="1.6640625" style="48" customWidth="1"/>
    <col min="6415" max="6415" width="12.6640625" style="48" customWidth="1"/>
    <col min="6416" max="6416" width="1.6640625" style="48" customWidth="1"/>
    <col min="6417" max="6417" width="22.88671875" style="48" customWidth="1"/>
    <col min="6418" max="6418" width="4.6640625" style="48" customWidth="1"/>
    <col min="6419" max="6432" width="0" style="48" hidden="1" customWidth="1"/>
    <col min="6433" max="6657" width="9.109375" style="48"/>
    <col min="6658" max="6658" width="0" style="48" hidden="1" customWidth="1"/>
    <col min="6659" max="6659" width="11.109375" style="48" customWidth="1"/>
    <col min="6660" max="6660" width="1.6640625" style="48" customWidth="1"/>
    <col min="6661" max="6661" width="7.109375" style="48" bestFit="1" customWidth="1"/>
    <col min="6662" max="6662" width="1.6640625" style="48" customWidth="1"/>
    <col min="6663" max="6663" width="12.6640625" style="48" customWidth="1"/>
    <col min="6664" max="6664" width="1.6640625" style="48" customWidth="1"/>
    <col min="6665" max="6665" width="20.6640625" style="48" customWidth="1"/>
    <col min="6666" max="6666" width="2.6640625" style="48" customWidth="1"/>
    <col min="6667" max="6667" width="10.5546875" style="48" customWidth="1"/>
    <col min="6668" max="6668" width="1.6640625" style="48" customWidth="1"/>
    <col min="6669" max="6669" width="10.5546875" style="48" customWidth="1"/>
    <col min="6670" max="6670" width="1.6640625" style="48" customWidth="1"/>
    <col min="6671" max="6671" width="12.6640625" style="48" customWidth="1"/>
    <col min="6672" max="6672" width="1.6640625" style="48" customWidth="1"/>
    <col min="6673" max="6673" width="22.88671875" style="48" customWidth="1"/>
    <col min="6674" max="6674" width="4.6640625" style="48" customWidth="1"/>
    <col min="6675" max="6688" width="0" style="48" hidden="1" customWidth="1"/>
    <col min="6689" max="6913" width="9.109375" style="48"/>
    <col min="6914" max="6914" width="0" style="48" hidden="1" customWidth="1"/>
    <col min="6915" max="6915" width="11.109375" style="48" customWidth="1"/>
    <col min="6916" max="6916" width="1.6640625" style="48" customWidth="1"/>
    <col min="6917" max="6917" width="7.109375" style="48" bestFit="1" customWidth="1"/>
    <col min="6918" max="6918" width="1.6640625" style="48" customWidth="1"/>
    <col min="6919" max="6919" width="12.6640625" style="48" customWidth="1"/>
    <col min="6920" max="6920" width="1.6640625" style="48" customWidth="1"/>
    <col min="6921" max="6921" width="20.6640625" style="48" customWidth="1"/>
    <col min="6922" max="6922" width="2.6640625" style="48" customWidth="1"/>
    <col min="6923" max="6923" width="10.5546875" style="48" customWidth="1"/>
    <col min="6924" max="6924" width="1.6640625" style="48" customWidth="1"/>
    <col min="6925" max="6925" width="10.5546875" style="48" customWidth="1"/>
    <col min="6926" max="6926" width="1.6640625" style="48" customWidth="1"/>
    <col min="6927" max="6927" width="12.6640625" style="48" customWidth="1"/>
    <col min="6928" max="6928" width="1.6640625" style="48" customWidth="1"/>
    <col min="6929" max="6929" width="22.88671875" style="48" customWidth="1"/>
    <col min="6930" max="6930" width="4.6640625" style="48" customWidth="1"/>
    <col min="6931" max="6944" width="0" style="48" hidden="1" customWidth="1"/>
    <col min="6945" max="7169" width="9.109375" style="48"/>
    <col min="7170" max="7170" width="0" style="48" hidden="1" customWidth="1"/>
    <col min="7171" max="7171" width="11.109375" style="48" customWidth="1"/>
    <col min="7172" max="7172" width="1.6640625" style="48" customWidth="1"/>
    <col min="7173" max="7173" width="7.109375" style="48" bestFit="1" customWidth="1"/>
    <col min="7174" max="7174" width="1.6640625" style="48" customWidth="1"/>
    <col min="7175" max="7175" width="12.6640625" style="48" customWidth="1"/>
    <col min="7176" max="7176" width="1.6640625" style="48" customWidth="1"/>
    <col min="7177" max="7177" width="20.6640625" style="48" customWidth="1"/>
    <col min="7178" max="7178" width="2.6640625" style="48" customWidth="1"/>
    <col min="7179" max="7179" width="10.5546875" style="48" customWidth="1"/>
    <col min="7180" max="7180" width="1.6640625" style="48" customWidth="1"/>
    <col min="7181" max="7181" width="10.5546875" style="48" customWidth="1"/>
    <col min="7182" max="7182" width="1.6640625" style="48" customWidth="1"/>
    <col min="7183" max="7183" width="12.6640625" style="48" customWidth="1"/>
    <col min="7184" max="7184" width="1.6640625" style="48" customWidth="1"/>
    <col min="7185" max="7185" width="22.88671875" style="48" customWidth="1"/>
    <col min="7186" max="7186" width="4.6640625" style="48" customWidth="1"/>
    <col min="7187" max="7200" width="0" style="48" hidden="1" customWidth="1"/>
    <col min="7201" max="7425" width="9.109375" style="48"/>
    <col min="7426" max="7426" width="0" style="48" hidden="1" customWidth="1"/>
    <col min="7427" max="7427" width="11.109375" style="48" customWidth="1"/>
    <col min="7428" max="7428" width="1.6640625" style="48" customWidth="1"/>
    <col min="7429" max="7429" width="7.109375" style="48" bestFit="1" customWidth="1"/>
    <col min="7430" max="7430" width="1.6640625" style="48" customWidth="1"/>
    <col min="7431" max="7431" width="12.6640625" style="48" customWidth="1"/>
    <col min="7432" max="7432" width="1.6640625" style="48" customWidth="1"/>
    <col min="7433" max="7433" width="20.6640625" style="48" customWidth="1"/>
    <col min="7434" max="7434" width="2.6640625" style="48" customWidth="1"/>
    <col min="7435" max="7435" width="10.5546875" style="48" customWidth="1"/>
    <col min="7436" max="7436" width="1.6640625" style="48" customWidth="1"/>
    <col min="7437" max="7437" width="10.5546875" style="48" customWidth="1"/>
    <col min="7438" max="7438" width="1.6640625" style="48" customWidth="1"/>
    <col min="7439" max="7439" width="12.6640625" style="48" customWidth="1"/>
    <col min="7440" max="7440" width="1.6640625" style="48" customWidth="1"/>
    <col min="7441" max="7441" width="22.88671875" style="48" customWidth="1"/>
    <col min="7442" max="7442" width="4.6640625" style="48" customWidth="1"/>
    <col min="7443" max="7456" width="0" style="48" hidden="1" customWidth="1"/>
    <col min="7457" max="7681" width="9.109375" style="48"/>
    <col min="7682" max="7682" width="0" style="48" hidden="1" customWidth="1"/>
    <col min="7683" max="7683" width="11.109375" style="48" customWidth="1"/>
    <col min="7684" max="7684" width="1.6640625" style="48" customWidth="1"/>
    <col min="7685" max="7685" width="7.109375" style="48" bestFit="1" customWidth="1"/>
    <col min="7686" max="7686" width="1.6640625" style="48" customWidth="1"/>
    <col min="7687" max="7687" width="12.6640625" style="48" customWidth="1"/>
    <col min="7688" max="7688" width="1.6640625" style="48" customWidth="1"/>
    <col min="7689" max="7689" width="20.6640625" style="48" customWidth="1"/>
    <col min="7690" max="7690" width="2.6640625" style="48" customWidth="1"/>
    <col min="7691" max="7691" width="10.5546875" style="48" customWidth="1"/>
    <col min="7692" max="7692" width="1.6640625" style="48" customWidth="1"/>
    <col min="7693" max="7693" width="10.5546875" style="48" customWidth="1"/>
    <col min="7694" max="7694" width="1.6640625" style="48" customWidth="1"/>
    <col min="7695" max="7695" width="12.6640625" style="48" customWidth="1"/>
    <col min="7696" max="7696" width="1.6640625" style="48" customWidth="1"/>
    <col min="7697" max="7697" width="22.88671875" style="48" customWidth="1"/>
    <col min="7698" max="7698" width="4.6640625" style="48" customWidth="1"/>
    <col min="7699" max="7712" width="0" style="48" hidden="1" customWidth="1"/>
    <col min="7713" max="7937" width="9.109375" style="48"/>
    <col min="7938" max="7938" width="0" style="48" hidden="1" customWidth="1"/>
    <col min="7939" max="7939" width="11.109375" style="48" customWidth="1"/>
    <col min="7940" max="7940" width="1.6640625" style="48" customWidth="1"/>
    <col min="7941" max="7941" width="7.109375" style="48" bestFit="1" customWidth="1"/>
    <col min="7942" max="7942" width="1.6640625" style="48" customWidth="1"/>
    <col min="7943" max="7943" width="12.6640625" style="48" customWidth="1"/>
    <col min="7944" max="7944" width="1.6640625" style="48" customWidth="1"/>
    <col min="7945" max="7945" width="20.6640625" style="48" customWidth="1"/>
    <col min="7946" max="7946" width="2.6640625" style="48" customWidth="1"/>
    <col min="7947" max="7947" width="10.5546875" style="48" customWidth="1"/>
    <col min="7948" max="7948" width="1.6640625" style="48" customWidth="1"/>
    <col min="7949" max="7949" width="10.5546875" style="48" customWidth="1"/>
    <col min="7950" max="7950" width="1.6640625" style="48" customWidth="1"/>
    <col min="7951" max="7951" width="12.6640625" style="48" customWidth="1"/>
    <col min="7952" max="7952" width="1.6640625" style="48" customWidth="1"/>
    <col min="7953" max="7953" width="22.88671875" style="48" customWidth="1"/>
    <col min="7954" max="7954" width="4.6640625" style="48" customWidth="1"/>
    <col min="7955" max="7968" width="0" style="48" hidden="1" customWidth="1"/>
    <col min="7969" max="8193" width="9.109375" style="48"/>
    <col min="8194" max="8194" width="0" style="48" hidden="1" customWidth="1"/>
    <col min="8195" max="8195" width="11.109375" style="48" customWidth="1"/>
    <col min="8196" max="8196" width="1.6640625" style="48" customWidth="1"/>
    <col min="8197" max="8197" width="7.109375" style="48" bestFit="1" customWidth="1"/>
    <col min="8198" max="8198" width="1.6640625" style="48" customWidth="1"/>
    <col min="8199" max="8199" width="12.6640625" style="48" customWidth="1"/>
    <col min="8200" max="8200" width="1.6640625" style="48" customWidth="1"/>
    <col min="8201" max="8201" width="20.6640625" style="48" customWidth="1"/>
    <col min="8202" max="8202" width="2.6640625" style="48" customWidth="1"/>
    <col min="8203" max="8203" width="10.5546875" style="48" customWidth="1"/>
    <col min="8204" max="8204" width="1.6640625" style="48" customWidth="1"/>
    <col min="8205" max="8205" width="10.5546875" style="48" customWidth="1"/>
    <col min="8206" max="8206" width="1.6640625" style="48" customWidth="1"/>
    <col min="8207" max="8207" width="12.6640625" style="48" customWidth="1"/>
    <col min="8208" max="8208" width="1.6640625" style="48" customWidth="1"/>
    <col min="8209" max="8209" width="22.88671875" style="48" customWidth="1"/>
    <col min="8210" max="8210" width="4.6640625" style="48" customWidth="1"/>
    <col min="8211" max="8224" width="0" style="48" hidden="1" customWidth="1"/>
    <col min="8225" max="8449" width="9.109375" style="48"/>
    <col min="8450" max="8450" width="0" style="48" hidden="1" customWidth="1"/>
    <col min="8451" max="8451" width="11.109375" style="48" customWidth="1"/>
    <col min="8452" max="8452" width="1.6640625" style="48" customWidth="1"/>
    <col min="8453" max="8453" width="7.109375" style="48" bestFit="1" customWidth="1"/>
    <col min="8454" max="8454" width="1.6640625" style="48" customWidth="1"/>
    <col min="8455" max="8455" width="12.6640625" style="48" customWidth="1"/>
    <col min="8456" max="8456" width="1.6640625" style="48" customWidth="1"/>
    <col min="8457" max="8457" width="20.6640625" style="48" customWidth="1"/>
    <col min="8458" max="8458" width="2.6640625" style="48" customWidth="1"/>
    <col min="8459" max="8459" width="10.5546875" style="48" customWidth="1"/>
    <col min="8460" max="8460" width="1.6640625" style="48" customWidth="1"/>
    <col min="8461" max="8461" width="10.5546875" style="48" customWidth="1"/>
    <col min="8462" max="8462" width="1.6640625" style="48" customWidth="1"/>
    <col min="8463" max="8463" width="12.6640625" style="48" customWidth="1"/>
    <col min="8464" max="8464" width="1.6640625" style="48" customWidth="1"/>
    <col min="8465" max="8465" width="22.88671875" style="48" customWidth="1"/>
    <col min="8466" max="8466" width="4.6640625" style="48" customWidth="1"/>
    <col min="8467" max="8480" width="0" style="48" hidden="1" customWidth="1"/>
    <col min="8481" max="8705" width="9.109375" style="48"/>
    <col min="8706" max="8706" width="0" style="48" hidden="1" customWidth="1"/>
    <col min="8707" max="8707" width="11.109375" style="48" customWidth="1"/>
    <col min="8708" max="8708" width="1.6640625" style="48" customWidth="1"/>
    <col min="8709" max="8709" width="7.109375" style="48" bestFit="1" customWidth="1"/>
    <col min="8710" max="8710" width="1.6640625" style="48" customWidth="1"/>
    <col min="8711" max="8711" width="12.6640625" style="48" customWidth="1"/>
    <col min="8712" max="8712" width="1.6640625" style="48" customWidth="1"/>
    <col min="8713" max="8713" width="20.6640625" style="48" customWidth="1"/>
    <col min="8714" max="8714" width="2.6640625" style="48" customWidth="1"/>
    <col min="8715" max="8715" width="10.5546875" style="48" customWidth="1"/>
    <col min="8716" max="8716" width="1.6640625" style="48" customWidth="1"/>
    <col min="8717" max="8717" width="10.5546875" style="48" customWidth="1"/>
    <col min="8718" max="8718" width="1.6640625" style="48" customWidth="1"/>
    <col min="8719" max="8719" width="12.6640625" style="48" customWidth="1"/>
    <col min="8720" max="8720" width="1.6640625" style="48" customWidth="1"/>
    <col min="8721" max="8721" width="22.88671875" style="48" customWidth="1"/>
    <col min="8722" max="8722" width="4.6640625" style="48" customWidth="1"/>
    <col min="8723" max="8736" width="0" style="48" hidden="1" customWidth="1"/>
    <col min="8737" max="8961" width="9.109375" style="48"/>
    <col min="8962" max="8962" width="0" style="48" hidden="1" customWidth="1"/>
    <col min="8963" max="8963" width="11.109375" style="48" customWidth="1"/>
    <col min="8964" max="8964" width="1.6640625" style="48" customWidth="1"/>
    <col min="8965" max="8965" width="7.109375" style="48" bestFit="1" customWidth="1"/>
    <col min="8966" max="8966" width="1.6640625" style="48" customWidth="1"/>
    <col min="8967" max="8967" width="12.6640625" style="48" customWidth="1"/>
    <col min="8968" max="8968" width="1.6640625" style="48" customWidth="1"/>
    <col min="8969" max="8969" width="20.6640625" style="48" customWidth="1"/>
    <col min="8970" max="8970" width="2.6640625" style="48" customWidth="1"/>
    <col min="8971" max="8971" width="10.5546875" style="48" customWidth="1"/>
    <col min="8972" max="8972" width="1.6640625" style="48" customWidth="1"/>
    <col min="8973" max="8973" width="10.5546875" style="48" customWidth="1"/>
    <col min="8974" max="8974" width="1.6640625" style="48" customWidth="1"/>
    <col min="8975" max="8975" width="12.6640625" style="48" customWidth="1"/>
    <col min="8976" max="8976" width="1.6640625" style="48" customWidth="1"/>
    <col min="8977" max="8977" width="22.88671875" style="48" customWidth="1"/>
    <col min="8978" max="8978" width="4.6640625" style="48" customWidth="1"/>
    <col min="8979" max="8992" width="0" style="48" hidden="1" customWidth="1"/>
    <col min="8993" max="9217" width="9.109375" style="48"/>
    <col min="9218" max="9218" width="0" style="48" hidden="1" customWidth="1"/>
    <col min="9219" max="9219" width="11.109375" style="48" customWidth="1"/>
    <col min="9220" max="9220" width="1.6640625" style="48" customWidth="1"/>
    <col min="9221" max="9221" width="7.109375" style="48" bestFit="1" customWidth="1"/>
    <col min="9222" max="9222" width="1.6640625" style="48" customWidth="1"/>
    <col min="9223" max="9223" width="12.6640625" style="48" customWidth="1"/>
    <col min="9224" max="9224" width="1.6640625" style="48" customWidth="1"/>
    <col min="9225" max="9225" width="20.6640625" style="48" customWidth="1"/>
    <col min="9226" max="9226" width="2.6640625" style="48" customWidth="1"/>
    <col min="9227" max="9227" width="10.5546875" style="48" customWidth="1"/>
    <col min="9228" max="9228" width="1.6640625" style="48" customWidth="1"/>
    <col min="9229" max="9229" width="10.5546875" style="48" customWidth="1"/>
    <col min="9230" max="9230" width="1.6640625" style="48" customWidth="1"/>
    <col min="9231" max="9231" width="12.6640625" style="48" customWidth="1"/>
    <col min="9232" max="9232" width="1.6640625" style="48" customWidth="1"/>
    <col min="9233" max="9233" width="22.88671875" style="48" customWidth="1"/>
    <col min="9234" max="9234" width="4.6640625" style="48" customWidth="1"/>
    <col min="9235" max="9248" width="0" style="48" hidden="1" customWidth="1"/>
    <col min="9249" max="9473" width="9.109375" style="48"/>
    <col min="9474" max="9474" width="0" style="48" hidden="1" customWidth="1"/>
    <col min="9475" max="9475" width="11.109375" style="48" customWidth="1"/>
    <col min="9476" max="9476" width="1.6640625" style="48" customWidth="1"/>
    <col min="9477" max="9477" width="7.109375" style="48" bestFit="1" customWidth="1"/>
    <col min="9478" max="9478" width="1.6640625" style="48" customWidth="1"/>
    <col min="9479" max="9479" width="12.6640625" style="48" customWidth="1"/>
    <col min="9480" max="9480" width="1.6640625" style="48" customWidth="1"/>
    <col min="9481" max="9481" width="20.6640625" style="48" customWidth="1"/>
    <col min="9482" max="9482" width="2.6640625" style="48" customWidth="1"/>
    <col min="9483" max="9483" width="10.5546875" style="48" customWidth="1"/>
    <col min="9484" max="9484" width="1.6640625" style="48" customWidth="1"/>
    <col min="9485" max="9485" width="10.5546875" style="48" customWidth="1"/>
    <col min="9486" max="9486" width="1.6640625" style="48" customWidth="1"/>
    <col min="9487" max="9487" width="12.6640625" style="48" customWidth="1"/>
    <col min="9488" max="9488" width="1.6640625" style="48" customWidth="1"/>
    <col min="9489" max="9489" width="22.88671875" style="48" customWidth="1"/>
    <col min="9490" max="9490" width="4.6640625" style="48" customWidth="1"/>
    <col min="9491" max="9504" width="0" style="48" hidden="1" customWidth="1"/>
    <col min="9505" max="9729" width="9.109375" style="48"/>
    <col min="9730" max="9730" width="0" style="48" hidden="1" customWidth="1"/>
    <col min="9731" max="9731" width="11.109375" style="48" customWidth="1"/>
    <col min="9732" max="9732" width="1.6640625" style="48" customWidth="1"/>
    <col min="9733" max="9733" width="7.109375" style="48" bestFit="1" customWidth="1"/>
    <col min="9734" max="9734" width="1.6640625" style="48" customWidth="1"/>
    <col min="9735" max="9735" width="12.6640625" style="48" customWidth="1"/>
    <col min="9736" max="9736" width="1.6640625" style="48" customWidth="1"/>
    <col min="9737" max="9737" width="20.6640625" style="48" customWidth="1"/>
    <col min="9738" max="9738" width="2.6640625" style="48" customWidth="1"/>
    <col min="9739" max="9739" width="10.5546875" style="48" customWidth="1"/>
    <col min="9740" max="9740" width="1.6640625" style="48" customWidth="1"/>
    <col min="9741" max="9741" width="10.5546875" style="48" customWidth="1"/>
    <col min="9742" max="9742" width="1.6640625" style="48" customWidth="1"/>
    <col min="9743" max="9743" width="12.6640625" style="48" customWidth="1"/>
    <col min="9744" max="9744" width="1.6640625" style="48" customWidth="1"/>
    <col min="9745" max="9745" width="22.88671875" style="48" customWidth="1"/>
    <col min="9746" max="9746" width="4.6640625" style="48" customWidth="1"/>
    <col min="9747" max="9760" width="0" style="48" hidden="1" customWidth="1"/>
    <col min="9761" max="9985" width="9.109375" style="48"/>
    <col min="9986" max="9986" width="0" style="48" hidden="1" customWidth="1"/>
    <col min="9987" max="9987" width="11.109375" style="48" customWidth="1"/>
    <col min="9988" max="9988" width="1.6640625" style="48" customWidth="1"/>
    <col min="9989" max="9989" width="7.109375" style="48" bestFit="1" customWidth="1"/>
    <col min="9990" max="9990" width="1.6640625" style="48" customWidth="1"/>
    <col min="9991" max="9991" width="12.6640625" style="48" customWidth="1"/>
    <col min="9992" max="9992" width="1.6640625" style="48" customWidth="1"/>
    <col min="9993" max="9993" width="20.6640625" style="48" customWidth="1"/>
    <col min="9994" max="9994" width="2.6640625" style="48" customWidth="1"/>
    <col min="9995" max="9995" width="10.5546875" style="48" customWidth="1"/>
    <col min="9996" max="9996" width="1.6640625" style="48" customWidth="1"/>
    <col min="9997" max="9997" width="10.5546875" style="48" customWidth="1"/>
    <col min="9998" max="9998" width="1.6640625" style="48" customWidth="1"/>
    <col min="9999" max="9999" width="12.6640625" style="48" customWidth="1"/>
    <col min="10000" max="10000" width="1.6640625" style="48" customWidth="1"/>
    <col min="10001" max="10001" width="22.88671875" style="48" customWidth="1"/>
    <col min="10002" max="10002" width="4.6640625" style="48" customWidth="1"/>
    <col min="10003" max="10016" width="0" style="48" hidden="1" customWidth="1"/>
    <col min="10017" max="10241" width="9.109375" style="48"/>
    <col min="10242" max="10242" width="0" style="48" hidden="1" customWidth="1"/>
    <col min="10243" max="10243" width="11.109375" style="48" customWidth="1"/>
    <col min="10244" max="10244" width="1.6640625" style="48" customWidth="1"/>
    <col min="10245" max="10245" width="7.109375" style="48" bestFit="1" customWidth="1"/>
    <col min="10246" max="10246" width="1.6640625" style="48" customWidth="1"/>
    <col min="10247" max="10247" width="12.6640625" style="48" customWidth="1"/>
    <col min="10248" max="10248" width="1.6640625" style="48" customWidth="1"/>
    <col min="10249" max="10249" width="20.6640625" style="48" customWidth="1"/>
    <col min="10250" max="10250" width="2.6640625" style="48" customWidth="1"/>
    <col min="10251" max="10251" width="10.5546875" style="48" customWidth="1"/>
    <col min="10252" max="10252" width="1.6640625" style="48" customWidth="1"/>
    <col min="10253" max="10253" width="10.5546875" style="48" customWidth="1"/>
    <col min="10254" max="10254" width="1.6640625" style="48" customWidth="1"/>
    <col min="10255" max="10255" width="12.6640625" style="48" customWidth="1"/>
    <col min="10256" max="10256" width="1.6640625" style="48" customWidth="1"/>
    <col min="10257" max="10257" width="22.88671875" style="48" customWidth="1"/>
    <col min="10258" max="10258" width="4.6640625" style="48" customWidth="1"/>
    <col min="10259" max="10272" width="0" style="48" hidden="1" customWidth="1"/>
    <col min="10273" max="10497" width="9.109375" style="48"/>
    <col min="10498" max="10498" width="0" style="48" hidden="1" customWidth="1"/>
    <col min="10499" max="10499" width="11.109375" style="48" customWidth="1"/>
    <col min="10500" max="10500" width="1.6640625" style="48" customWidth="1"/>
    <col min="10501" max="10501" width="7.109375" style="48" bestFit="1" customWidth="1"/>
    <col min="10502" max="10502" width="1.6640625" style="48" customWidth="1"/>
    <col min="10503" max="10503" width="12.6640625" style="48" customWidth="1"/>
    <col min="10504" max="10504" width="1.6640625" style="48" customWidth="1"/>
    <col min="10505" max="10505" width="20.6640625" style="48" customWidth="1"/>
    <col min="10506" max="10506" width="2.6640625" style="48" customWidth="1"/>
    <col min="10507" max="10507" width="10.5546875" style="48" customWidth="1"/>
    <col min="10508" max="10508" width="1.6640625" style="48" customWidth="1"/>
    <col min="10509" max="10509" width="10.5546875" style="48" customWidth="1"/>
    <col min="10510" max="10510" width="1.6640625" style="48" customWidth="1"/>
    <col min="10511" max="10511" width="12.6640625" style="48" customWidth="1"/>
    <col min="10512" max="10512" width="1.6640625" style="48" customWidth="1"/>
    <col min="10513" max="10513" width="22.88671875" style="48" customWidth="1"/>
    <col min="10514" max="10514" width="4.6640625" style="48" customWidth="1"/>
    <col min="10515" max="10528" width="0" style="48" hidden="1" customWidth="1"/>
    <col min="10529" max="10753" width="9.109375" style="48"/>
    <col min="10754" max="10754" width="0" style="48" hidden="1" customWidth="1"/>
    <col min="10755" max="10755" width="11.109375" style="48" customWidth="1"/>
    <col min="10756" max="10756" width="1.6640625" style="48" customWidth="1"/>
    <col min="10757" max="10757" width="7.109375" style="48" bestFit="1" customWidth="1"/>
    <col min="10758" max="10758" width="1.6640625" style="48" customWidth="1"/>
    <col min="10759" max="10759" width="12.6640625" style="48" customWidth="1"/>
    <col min="10760" max="10760" width="1.6640625" style="48" customWidth="1"/>
    <col min="10761" max="10761" width="20.6640625" style="48" customWidth="1"/>
    <col min="10762" max="10762" width="2.6640625" style="48" customWidth="1"/>
    <col min="10763" max="10763" width="10.5546875" style="48" customWidth="1"/>
    <col min="10764" max="10764" width="1.6640625" style="48" customWidth="1"/>
    <col min="10765" max="10765" width="10.5546875" style="48" customWidth="1"/>
    <col min="10766" max="10766" width="1.6640625" style="48" customWidth="1"/>
    <col min="10767" max="10767" width="12.6640625" style="48" customWidth="1"/>
    <col min="10768" max="10768" width="1.6640625" style="48" customWidth="1"/>
    <col min="10769" max="10769" width="22.88671875" style="48" customWidth="1"/>
    <col min="10770" max="10770" width="4.6640625" style="48" customWidth="1"/>
    <col min="10771" max="10784" width="0" style="48" hidden="1" customWidth="1"/>
    <col min="10785" max="11009" width="9.109375" style="48"/>
    <col min="11010" max="11010" width="0" style="48" hidden="1" customWidth="1"/>
    <col min="11011" max="11011" width="11.109375" style="48" customWidth="1"/>
    <col min="11012" max="11012" width="1.6640625" style="48" customWidth="1"/>
    <col min="11013" max="11013" width="7.109375" style="48" bestFit="1" customWidth="1"/>
    <col min="11014" max="11014" width="1.6640625" style="48" customWidth="1"/>
    <col min="11015" max="11015" width="12.6640625" style="48" customWidth="1"/>
    <col min="11016" max="11016" width="1.6640625" style="48" customWidth="1"/>
    <col min="11017" max="11017" width="20.6640625" style="48" customWidth="1"/>
    <col min="11018" max="11018" width="2.6640625" style="48" customWidth="1"/>
    <col min="11019" max="11019" width="10.5546875" style="48" customWidth="1"/>
    <col min="11020" max="11020" width="1.6640625" style="48" customWidth="1"/>
    <col min="11021" max="11021" width="10.5546875" style="48" customWidth="1"/>
    <col min="11022" max="11022" width="1.6640625" style="48" customWidth="1"/>
    <col min="11023" max="11023" width="12.6640625" style="48" customWidth="1"/>
    <col min="11024" max="11024" width="1.6640625" style="48" customWidth="1"/>
    <col min="11025" max="11025" width="22.88671875" style="48" customWidth="1"/>
    <col min="11026" max="11026" width="4.6640625" style="48" customWidth="1"/>
    <col min="11027" max="11040" width="0" style="48" hidden="1" customWidth="1"/>
    <col min="11041" max="11265" width="9.109375" style="48"/>
    <col min="11266" max="11266" width="0" style="48" hidden="1" customWidth="1"/>
    <col min="11267" max="11267" width="11.109375" style="48" customWidth="1"/>
    <col min="11268" max="11268" width="1.6640625" style="48" customWidth="1"/>
    <col min="11269" max="11269" width="7.109375" style="48" bestFit="1" customWidth="1"/>
    <col min="11270" max="11270" width="1.6640625" style="48" customWidth="1"/>
    <col min="11271" max="11271" width="12.6640625" style="48" customWidth="1"/>
    <col min="11272" max="11272" width="1.6640625" style="48" customWidth="1"/>
    <col min="11273" max="11273" width="20.6640625" style="48" customWidth="1"/>
    <col min="11274" max="11274" width="2.6640625" style="48" customWidth="1"/>
    <col min="11275" max="11275" width="10.5546875" style="48" customWidth="1"/>
    <col min="11276" max="11276" width="1.6640625" style="48" customWidth="1"/>
    <col min="11277" max="11277" width="10.5546875" style="48" customWidth="1"/>
    <col min="11278" max="11278" width="1.6640625" style="48" customWidth="1"/>
    <col min="11279" max="11279" width="12.6640625" style="48" customWidth="1"/>
    <col min="11280" max="11280" width="1.6640625" style="48" customWidth="1"/>
    <col min="11281" max="11281" width="22.88671875" style="48" customWidth="1"/>
    <col min="11282" max="11282" width="4.6640625" style="48" customWidth="1"/>
    <col min="11283" max="11296" width="0" style="48" hidden="1" customWidth="1"/>
    <col min="11297" max="11521" width="9.109375" style="48"/>
    <col min="11522" max="11522" width="0" style="48" hidden="1" customWidth="1"/>
    <col min="11523" max="11523" width="11.109375" style="48" customWidth="1"/>
    <col min="11524" max="11524" width="1.6640625" style="48" customWidth="1"/>
    <col min="11525" max="11525" width="7.109375" style="48" bestFit="1" customWidth="1"/>
    <col min="11526" max="11526" width="1.6640625" style="48" customWidth="1"/>
    <col min="11527" max="11527" width="12.6640625" style="48" customWidth="1"/>
    <col min="11528" max="11528" width="1.6640625" style="48" customWidth="1"/>
    <col min="11529" max="11529" width="20.6640625" style="48" customWidth="1"/>
    <col min="11530" max="11530" width="2.6640625" style="48" customWidth="1"/>
    <col min="11531" max="11531" width="10.5546875" style="48" customWidth="1"/>
    <col min="11532" max="11532" width="1.6640625" style="48" customWidth="1"/>
    <col min="11533" max="11533" width="10.5546875" style="48" customWidth="1"/>
    <col min="11534" max="11534" width="1.6640625" style="48" customWidth="1"/>
    <col min="11535" max="11535" width="12.6640625" style="48" customWidth="1"/>
    <col min="11536" max="11536" width="1.6640625" style="48" customWidth="1"/>
    <col min="11537" max="11537" width="22.88671875" style="48" customWidth="1"/>
    <col min="11538" max="11538" width="4.6640625" style="48" customWidth="1"/>
    <col min="11539" max="11552" width="0" style="48" hidden="1" customWidth="1"/>
    <col min="11553" max="11777" width="9.109375" style="48"/>
    <col min="11778" max="11778" width="0" style="48" hidden="1" customWidth="1"/>
    <col min="11779" max="11779" width="11.109375" style="48" customWidth="1"/>
    <col min="11780" max="11780" width="1.6640625" style="48" customWidth="1"/>
    <col min="11781" max="11781" width="7.109375" style="48" bestFit="1" customWidth="1"/>
    <col min="11782" max="11782" width="1.6640625" style="48" customWidth="1"/>
    <col min="11783" max="11783" width="12.6640625" style="48" customWidth="1"/>
    <col min="11784" max="11784" width="1.6640625" style="48" customWidth="1"/>
    <col min="11785" max="11785" width="20.6640625" style="48" customWidth="1"/>
    <col min="11786" max="11786" width="2.6640625" style="48" customWidth="1"/>
    <col min="11787" max="11787" width="10.5546875" style="48" customWidth="1"/>
    <col min="11788" max="11788" width="1.6640625" style="48" customWidth="1"/>
    <col min="11789" max="11789" width="10.5546875" style="48" customWidth="1"/>
    <col min="11790" max="11790" width="1.6640625" style="48" customWidth="1"/>
    <col min="11791" max="11791" width="12.6640625" style="48" customWidth="1"/>
    <col min="11792" max="11792" width="1.6640625" style="48" customWidth="1"/>
    <col min="11793" max="11793" width="22.88671875" style="48" customWidth="1"/>
    <col min="11794" max="11794" width="4.6640625" style="48" customWidth="1"/>
    <col min="11795" max="11808" width="0" style="48" hidden="1" customWidth="1"/>
    <col min="11809" max="12033" width="9.109375" style="48"/>
    <col min="12034" max="12034" width="0" style="48" hidden="1" customWidth="1"/>
    <col min="12035" max="12035" width="11.109375" style="48" customWidth="1"/>
    <col min="12036" max="12036" width="1.6640625" style="48" customWidth="1"/>
    <col min="12037" max="12037" width="7.109375" style="48" bestFit="1" customWidth="1"/>
    <col min="12038" max="12038" width="1.6640625" style="48" customWidth="1"/>
    <col min="12039" max="12039" width="12.6640625" style="48" customWidth="1"/>
    <col min="12040" max="12040" width="1.6640625" style="48" customWidth="1"/>
    <col min="12041" max="12041" width="20.6640625" style="48" customWidth="1"/>
    <col min="12042" max="12042" width="2.6640625" style="48" customWidth="1"/>
    <col min="12043" max="12043" width="10.5546875" style="48" customWidth="1"/>
    <col min="12044" max="12044" width="1.6640625" style="48" customWidth="1"/>
    <col min="12045" max="12045" width="10.5546875" style="48" customWidth="1"/>
    <col min="12046" max="12046" width="1.6640625" style="48" customWidth="1"/>
    <col min="12047" max="12047" width="12.6640625" style="48" customWidth="1"/>
    <col min="12048" max="12048" width="1.6640625" style="48" customWidth="1"/>
    <col min="12049" max="12049" width="22.88671875" style="48" customWidth="1"/>
    <col min="12050" max="12050" width="4.6640625" style="48" customWidth="1"/>
    <col min="12051" max="12064" width="0" style="48" hidden="1" customWidth="1"/>
    <col min="12065" max="12289" width="9.109375" style="48"/>
    <col min="12290" max="12290" width="0" style="48" hidden="1" customWidth="1"/>
    <col min="12291" max="12291" width="11.109375" style="48" customWidth="1"/>
    <col min="12292" max="12292" width="1.6640625" style="48" customWidth="1"/>
    <col min="12293" max="12293" width="7.109375" style="48" bestFit="1" customWidth="1"/>
    <col min="12294" max="12294" width="1.6640625" style="48" customWidth="1"/>
    <col min="12295" max="12295" width="12.6640625" style="48" customWidth="1"/>
    <col min="12296" max="12296" width="1.6640625" style="48" customWidth="1"/>
    <col min="12297" max="12297" width="20.6640625" style="48" customWidth="1"/>
    <col min="12298" max="12298" width="2.6640625" style="48" customWidth="1"/>
    <col min="12299" max="12299" width="10.5546875" style="48" customWidth="1"/>
    <col min="12300" max="12300" width="1.6640625" style="48" customWidth="1"/>
    <col min="12301" max="12301" width="10.5546875" style="48" customWidth="1"/>
    <col min="12302" max="12302" width="1.6640625" style="48" customWidth="1"/>
    <col min="12303" max="12303" width="12.6640625" style="48" customWidth="1"/>
    <col min="12304" max="12304" width="1.6640625" style="48" customWidth="1"/>
    <col min="12305" max="12305" width="22.88671875" style="48" customWidth="1"/>
    <col min="12306" max="12306" width="4.6640625" style="48" customWidth="1"/>
    <col min="12307" max="12320" width="0" style="48" hidden="1" customWidth="1"/>
    <col min="12321" max="12545" width="9.109375" style="48"/>
    <col min="12546" max="12546" width="0" style="48" hidden="1" customWidth="1"/>
    <col min="12547" max="12547" width="11.109375" style="48" customWidth="1"/>
    <col min="12548" max="12548" width="1.6640625" style="48" customWidth="1"/>
    <col min="12549" max="12549" width="7.109375" style="48" bestFit="1" customWidth="1"/>
    <col min="12550" max="12550" width="1.6640625" style="48" customWidth="1"/>
    <col min="12551" max="12551" width="12.6640625" style="48" customWidth="1"/>
    <col min="12552" max="12552" width="1.6640625" style="48" customWidth="1"/>
    <col min="12553" max="12553" width="20.6640625" style="48" customWidth="1"/>
    <col min="12554" max="12554" width="2.6640625" style="48" customWidth="1"/>
    <col min="12555" max="12555" width="10.5546875" style="48" customWidth="1"/>
    <col min="12556" max="12556" width="1.6640625" style="48" customWidth="1"/>
    <col min="12557" max="12557" width="10.5546875" style="48" customWidth="1"/>
    <col min="12558" max="12558" width="1.6640625" style="48" customWidth="1"/>
    <col min="12559" max="12559" width="12.6640625" style="48" customWidth="1"/>
    <col min="12560" max="12560" width="1.6640625" style="48" customWidth="1"/>
    <col min="12561" max="12561" width="22.88671875" style="48" customWidth="1"/>
    <col min="12562" max="12562" width="4.6640625" style="48" customWidth="1"/>
    <col min="12563" max="12576" width="0" style="48" hidden="1" customWidth="1"/>
    <col min="12577" max="12801" width="9.109375" style="48"/>
    <col min="12802" max="12802" width="0" style="48" hidden="1" customWidth="1"/>
    <col min="12803" max="12803" width="11.109375" style="48" customWidth="1"/>
    <col min="12804" max="12804" width="1.6640625" style="48" customWidth="1"/>
    <col min="12805" max="12805" width="7.109375" style="48" bestFit="1" customWidth="1"/>
    <col min="12806" max="12806" width="1.6640625" style="48" customWidth="1"/>
    <col min="12807" max="12807" width="12.6640625" style="48" customWidth="1"/>
    <col min="12808" max="12808" width="1.6640625" style="48" customWidth="1"/>
    <col min="12809" max="12809" width="20.6640625" style="48" customWidth="1"/>
    <col min="12810" max="12810" width="2.6640625" style="48" customWidth="1"/>
    <col min="12811" max="12811" width="10.5546875" style="48" customWidth="1"/>
    <col min="12812" max="12812" width="1.6640625" style="48" customWidth="1"/>
    <col min="12813" max="12813" width="10.5546875" style="48" customWidth="1"/>
    <col min="12814" max="12814" width="1.6640625" style="48" customWidth="1"/>
    <col min="12815" max="12815" width="12.6640625" style="48" customWidth="1"/>
    <col min="12816" max="12816" width="1.6640625" style="48" customWidth="1"/>
    <col min="12817" max="12817" width="22.88671875" style="48" customWidth="1"/>
    <col min="12818" max="12818" width="4.6640625" style="48" customWidth="1"/>
    <col min="12819" max="12832" width="0" style="48" hidden="1" customWidth="1"/>
    <col min="12833" max="13057" width="9.109375" style="48"/>
    <col min="13058" max="13058" width="0" style="48" hidden="1" customWidth="1"/>
    <col min="13059" max="13059" width="11.109375" style="48" customWidth="1"/>
    <col min="13060" max="13060" width="1.6640625" style="48" customWidth="1"/>
    <col min="13061" max="13061" width="7.109375" style="48" bestFit="1" customWidth="1"/>
    <col min="13062" max="13062" width="1.6640625" style="48" customWidth="1"/>
    <col min="13063" max="13063" width="12.6640625" style="48" customWidth="1"/>
    <col min="13064" max="13064" width="1.6640625" style="48" customWidth="1"/>
    <col min="13065" max="13065" width="20.6640625" style="48" customWidth="1"/>
    <col min="13066" max="13066" width="2.6640625" style="48" customWidth="1"/>
    <col min="13067" max="13067" width="10.5546875" style="48" customWidth="1"/>
    <col min="13068" max="13068" width="1.6640625" style="48" customWidth="1"/>
    <col min="13069" max="13069" width="10.5546875" style="48" customWidth="1"/>
    <col min="13070" max="13070" width="1.6640625" style="48" customWidth="1"/>
    <col min="13071" max="13071" width="12.6640625" style="48" customWidth="1"/>
    <col min="13072" max="13072" width="1.6640625" style="48" customWidth="1"/>
    <col min="13073" max="13073" width="22.88671875" style="48" customWidth="1"/>
    <col min="13074" max="13074" width="4.6640625" style="48" customWidth="1"/>
    <col min="13075" max="13088" width="0" style="48" hidden="1" customWidth="1"/>
    <col min="13089" max="13313" width="9.109375" style="48"/>
    <col min="13314" max="13314" width="0" style="48" hidden="1" customWidth="1"/>
    <col min="13315" max="13315" width="11.109375" style="48" customWidth="1"/>
    <col min="13316" max="13316" width="1.6640625" style="48" customWidth="1"/>
    <col min="13317" max="13317" width="7.109375" style="48" bestFit="1" customWidth="1"/>
    <col min="13318" max="13318" width="1.6640625" style="48" customWidth="1"/>
    <col min="13319" max="13319" width="12.6640625" style="48" customWidth="1"/>
    <col min="13320" max="13320" width="1.6640625" style="48" customWidth="1"/>
    <col min="13321" max="13321" width="20.6640625" style="48" customWidth="1"/>
    <col min="13322" max="13322" width="2.6640625" style="48" customWidth="1"/>
    <col min="13323" max="13323" width="10.5546875" style="48" customWidth="1"/>
    <col min="13324" max="13324" width="1.6640625" style="48" customWidth="1"/>
    <col min="13325" max="13325" width="10.5546875" style="48" customWidth="1"/>
    <col min="13326" max="13326" width="1.6640625" style="48" customWidth="1"/>
    <col min="13327" max="13327" width="12.6640625" style="48" customWidth="1"/>
    <col min="13328" max="13328" width="1.6640625" style="48" customWidth="1"/>
    <col min="13329" max="13329" width="22.88671875" style="48" customWidth="1"/>
    <col min="13330" max="13330" width="4.6640625" style="48" customWidth="1"/>
    <col min="13331" max="13344" width="0" style="48" hidden="1" customWidth="1"/>
    <col min="13345" max="13569" width="9.109375" style="48"/>
    <col min="13570" max="13570" width="0" style="48" hidden="1" customWidth="1"/>
    <col min="13571" max="13571" width="11.109375" style="48" customWidth="1"/>
    <col min="13572" max="13572" width="1.6640625" style="48" customWidth="1"/>
    <col min="13573" max="13573" width="7.109375" style="48" bestFit="1" customWidth="1"/>
    <col min="13574" max="13574" width="1.6640625" style="48" customWidth="1"/>
    <col min="13575" max="13575" width="12.6640625" style="48" customWidth="1"/>
    <col min="13576" max="13576" width="1.6640625" style="48" customWidth="1"/>
    <col min="13577" max="13577" width="20.6640625" style="48" customWidth="1"/>
    <col min="13578" max="13578" width="2.6640625" style="48" customWidth="1"/>
    <col min="13579" max="13579" width="10.5546875" style="48" customWidth="1"/>
    <col min="13580" max="13580" width="1.6640625" style="48" customWidth="1"/>
    <col min="13581" max="13581" width="10.5546875" style="48" customWidth="1"/>
    <col min="13582" max="13582" width="1.6640625" style="48" customWidth="1"/>
    <col min="13583" max="13583" width="12.6640625" style="48" customWidth="1"/>
    <col min="13584" max="13584" width="1.6640625" style="48" customWidth="1"/>
    <col min="13585" max="13585" width="22.88671875" style="48" customWidth="1"/>
    <col min="13586" max="13586" width="4.6640625" style="48" customWidth="1"/>
    <col min="13587" max="13600" width="0" style="48" hidden="1" customWidth="1"/>
    <col min="13601" max="13825" width="9.109375" style="48"/>
    <col min="13826" max="13826" width="0" style="48" hidden="1" customWidth="1"/>
    <col min="13827" max="13827" width="11.109375" style="48" customWidth="1"/>
    <col min="13828" max="13828" width="1.6640625" style="48" customWidth="1"/>
    <col min="13829" max="13829" width="7.109375" style="48" bestFit="1" customWidth="1"/>
    <col min="13830" max="13830" width="1.6640625" style="48" customWidth="1"/>
    <col min="13831" max="13831" width="12.6640625" style="48" customWidth="1"/>
    <col min="13832" max="13832" width="1.6640625" style="48" customWidth="1"/>
    <col min="13833" max="13833" width="20.6640625" style="48" customWidth="1"/>
    <col min="13834" max="13834" width="2.6640625" style="48" customWidth="1"/>
    <col min="13835" max="13835" width="10.5546875" style="48" customWidth="1"/>
    <col min="13836" max="13836" width="1.6640625" style="48" customWidth="1"/>
    <col min="13837" max="13837" width="10.5546875" style="48" customWidth="1"/>
    <col min="13838" max="13838" width="1.6640625" style="48" customWidth="1"/>
    <col min="13839" max="13839" width="12.6640625" style="48" customWidth="1"/>
    <col min="13840" max="13840" width="1.6640625" style="48" customWidth="1"/>
    <col min="13841" max="13841" width="22.88671875" style="48" customWidth="1"/>
    <col min="13842" max="13842" width="4.6640625" style="48" customWidth="1"/>
    <col min="13843" max="13856" width="0" style="48" hidden="1" customWidth="1"/>
    <col min="13857" max="14081" width="9.109375" style="48"/>
    <col min="14082" max="14082" width="0" style="48" hidden="1" customWidth="1"/>
    <col min="14083" max="14083" width="11.109375" style="48" customWidth="1"/>
    <col min="14084" max="14084" width="1.6640625" style="48" customWidth="1"/>
    <col min="14085" max="14085" width="7.109375" style="48" bestFit="1" customWidth="1"/>
    <col min="14086" max="14086" width="1.6640625" style="48" customWidth="1"/>
    <col min="14087" max="14087" width="12.6640625" style="48" customWidth="1"/>
    <col min="14088" max="14088" width="1.6640625" style="48" customWidth="1"/>
    <col min="14089" max="14089" width="20.6640625" style="48" customWidth="1"/>
    <col min="14090" max="14090" width="2.6640625" style="48" customWidth="1"/>
    <col min="14091" max="14091" width="10.5546875" style="48" customWidth="1"/>
    <col min="14092" max="14092" width="1.6640625" style="48" customWidth="1"/>
    <col min="14093" max="14093" width="10.5546875" style="48" customWidth="1"/>
    <col min="14094" max="14094" width="1.6640625" style="48" customWidth="1"/>
    <col min="14095" max="14095" width="12.6640625" style="48" customWidth="1"/>
    <col min="14096" max="14096" width="1.6640625" style="48" customWidth="1"/>
    <col min="14097" max="14097" width="22.88671875" style="48" customWidth="1"/>
    <col min="14098" max="14098" width="4.6640625" style="48" customWidth="1"/>
    <col min="14099" max="14112" width="0" style="48" hidden="1" customWidth="1"/>
    <col min="14113" max="14337" width="9.109375" style="48"/>
    <col min="14338" max="14338" width="0" style="48" hidden="1" customWidth="1"/>
    <col min="14339" max="14339" width="11.109375" style="48" customWidth="1"/>
    <col min="14340" max="14340" width="1.6640625" style="48" customWidth="1"/>
    <col min="14341" max="14341" width="7.109375" style="48" bestFit="1" customWidth="1"/>
    <col min="14342" max="14342" width="1.6640625" style="48" customWidth="1"/>
    <col min="14343" max="14343" width="12.6640625" style="48" customWidth="1"/>
    <col min="14344" max="14344" width="1.6640625" style="48" customWidth="1"/>
    <col min="14345" max="14345" width="20.6640625" style="48" customWidth="1"/>
    <col min="14346" max="14346" width="2.6640625" style="48" customWidth="1"/>
    <col min="14347" max="14347" width="10.5546875" style="48" customWidth="1"/>
    <col min="14348" max="14348" width="1.6640625" style="48" customWidth="1"/>
    <col min="14349" max="14349" width="10.5546875" style="48" customWidth="1"/>
    <col min="14350" max="14350" width="1.6640625" style="48" customWidth="1"/>
    <col min="14351" max="14351" width="12.6640625" style="48" customWidth="1"/>
    <col min="14352" max="14352" width="1.6640625" style="48" customWidth="1"/>
    <col min="14353" max="14353" width="22.88671875" style="48" customWidth="1"/>
    <col min="14354" max="14354" width="4.6640625" style="48" customWidth="1"/>
    <col min="14355" max="14368" width="0" style="48" hidden="1" customWidth="1"/>
    <col min="14369" max="14593" width="9.109375" style="48"/>
    <col min="14594" max="14594" width="0" style="48" hidden="1" customWidth="1"/>
    <col min="14595" max="14595" width="11.109375" style="48" customWidth="1"/>
    <col min="14596" max="14596" width="1.6640625" style="48" customWidth="1"/>
    <col min="14597" max="14597" width="7.109375" style="48" bestFit="1" customWidth="1"/>
    <col min="14598" max="14598" width="1.6640625" style="48" customWidth="1"/>
    <col min="14599" max="14599" width="12.6640625" style="48" customWidth="1"/>
    <col min="14600" max="14600" width="1.6640625" style="48" customWidth="1"/>
    <col min="14601" max="14601" width="20.6640625" style="48" customWidth="1"/>
    <col min="14602" max="14602" width="2.6640625" style="48" customWidth="1"/>
    <col min="14603" max="14603" width="10.5546875" style="48" customWidth="1"/>
    <col min="14604" max="14604" width="1.6640625" style="48" customWidth="1"/>
    <col min="14605" max="14605" width="10.5546875" style="48" customWidth="1"/>
    <col min="14606" max="14606" width="1.6640625" style="48" customWidth="1"/>
    <col min="14607" max="14607" width="12.6640625" style="48" customWidth="1"/>
    <col min="14608" max="14608" width="1.6640625" style="48" customWidth="1"/>
    <col min="14609" max="14609" width="22.88671875" style="48" customWidth="1"/>
    <col min="14610" max="14610" width="4.6640625" style="48" customWidth="1"/>
    <col min="14611" max="14624" width="0" style="48" hidden="1" customWidth="1"/>
    <col min="14625" max="14849" width="9.109375" style="48"/>
    <col min="14850" max="14850" width="0" style="48" hidden="1" customWidth="1"/>
    <col min="14851" max="14851" width="11.109375" style="48" customWidth="1"/>
    <col min="14852" max="14852" width="1.6640625" style="48" customWidth="1"/>
    <col min="14853" max="14853" width="7.109375" style="48" bestFit="1" customWidth="1"/>
    <col min="14854" max="14854" width="1.6640625" style="48" customWidth="1"/>
    <col min="14855" max="14855" width="12.6640625" style="48" customWidth="1"/>
    <col min="14856" max="14856" width="1.6640625" style="48" customWidth="1"/>
    <col min="14857" max="14857" width="20.6640625" style="48" customWidth="1"/>
    <col min="14858" max="14858" width="2.6640625" style="48" customWidth="1"/>
    <col min="14859" max="14859" width="10.5546875" style="48" customWidth="1"/>
    <col min="14860" max="14860" width="1.6640625" style="48" customWidth="1"/>
    <col min="14861" max="14861" width="10.5546875" style="48" customWidth="1"/>
    <col min="14862" max="14862" width="1.6640625" style="48" customWidth="1"/>
    <col min="14863" max="14863" width="12.6640625" style="48" customWidth="1"/>
    <col min="14864" max="14864" width="1.6640625" style="48" customWidth="1"/>
    <col min="14865" max="14865" width="22.88671875" style="48" customWidth="1"/>
    <col min="14866" max="14866" width="4.6640625" style="48" customWidth="1"/>
    <col min="14867" max="14880" width="0" style="48" hidden="1" customWidth="1"/>
    <col min="14881" max="15105" width="9.109375" style="48"/>
    <col min="15106" max="15106" width="0" style="48" hidden="1" customWidth="1"/>
    <col min="15107" max="15107" width="11.109375" style="48" customWidth="1"/>
    <col min="15108" max="15108" width="1.6640625" style="48" customWidth="1"/>
    <col min="15109" max="15109" width="7.109375" style="48" bestFit="1" customWidth="1"/>
    <col min="15110" max="15110" width="1.6640625" style="48" customWidth="1"/>
    <col min="15111" max="15111" width="12.6640625" style="48" customWidth="1"/>
    <col min="15112" max="15112" width="1.6640625" style="48" customWidth="1"/>
    <col min="15113" max="15113" width="20.6640625" style="48" customWidth="1"/>
    <col min="15114" max="15114" width="2.6640625" style="48" customWidth="1"/>
    <col min="15115" max="15115" width="10.5546875" style="48" customWidth="1"/>
    <col min="15116" max="15116" width="1.6640625" style="48" customWidth="1"/>
    <col min="15117" max="15117" width="10.5546875" style="48" customWidth="1"/>
    <col min="15118" max="15118" width="1.6640625" style="48" customWidth="1"/>
    <col min="15119" max="15119" width="12.6640625" style="48" customWidth="1"/>
    <col min="15120" max="15120" width="1.6640625" style="48" customWidth="1"/>
    <col min="15121" max="15121" width="22.88671875" style="48" customWidth="1"/>
    <col min="15122" max="15122" width="4.6640625" style="48" customWidth="1"/>
    <col min="15123" max="15136" width="0" style="48" hidden="1" customWidth="1"/>
    <col min="15137" max="15361" width="9.109375" style="48"/>
    <col min="15362" max="15362" width="0" style="48" hidden="1" customWidth="1"/>
    <col min="15363" max="15363" width="11.109375" style="48" customWidth="1"/>
    <col min="15364" max="15364" width="1.6640625" style="48" customWidth="1"/>
    <col min="15365" max="15365" width="7.109375" style="48" bestFit="1" customWidth="1"/>
    <col min="15366" max="15366" width="1.6640625" style="48" customWidth="1"/>
    <col min="15367" max="15367" width="12.6640625" style="48" customWidth="1"/>
    <col min="15368" max="15368" width="1.6640625" style="48" customWidth="1"/>
    <col min="15369" max="15369" width="20.6640625" style="48" customWidth="1"/>
    <col min="15370" max="15370" width="2.6640625" style="48" customWidth="1"/>
    <col min="15371" max="15371" width="10.5546875" style="48" customWidth="1"/>
    <col min="15372" max="15372" width="1.6640625" style="48" customWidth="1"/>
    <col min="15373" max="15373" width="10.5546875" style="48" customWidth="1"/>
    <col min="15374" max="15374" width="1.6640625" style="48" customWidth="1"/>
    <col min="15375" max="15375" width="12.6640625" style="48" customWidth="1"/>
    <col min="15376" max="15376" width="1.6640625" style="48" customWidth="1"/>
    <col min="15377" max="15377" width="22.88671875" style="48" customWidth="1"/>
    <col min="15378" max="15378" width="4.6640625" style="48" customWidth="1"/>
    <col min="15379" max="15392" width="0" style="48" hidden="1" customWidth="1"/>
    <col min="15393" max="15617" width="9.109375" style="48"/>
    <col min="15618" max="15618" width="0" style="48" hidden="1" customWidth="1"/>
    <col min="15619" max="15619" width="11.109375" style="48" customWidth="1"/>
    <col min="15620" max="15620" width="1.6640625" style="48" customWidth="1"/>
    <col min="15621" max="15621" width="7.109375" style="48" bestFit="1" customWidth="1"/>
    <col min="15622" max="15622" width="1.6640625" style="48" customWidth="1"/>
    <col min="15623" max="15623" width="12.6640625" style="48" customWidth="1"/>
    <col min="15624" max="15624" width="1.6640625" style="48" customWidth="1"/>
    <col min="15625" max="15625" width="20.6640625" style="48" customWidth="1"/>
    <col min="15626" max="15626" width="2.6640625" style="48" customWidth="1"/>
    <col min="15627" max="15627" width="10.5546875" style="48" customWidth="1"/>
    <col min="15628" max="15628" width="1.6640625" style="48" customWidth="1"/>
    <col min="15629" max="15629" width="10.5546875" style="48" customWidth="1"/>
    <col min="15630" max="15630" width="1.6640625" style="48" customWidth="1"/>
    <col min="15631" max="15631" width="12.6640625" style="48" customWidth="1"/>
    <col min="15632" max="15632" width="1.6640625" style="48" customWidth="1"/>
    <col min="15633" max="15633" width="22.88671875" style="48" customWidth="1"/>
    <col min="15634" max="15634" width="4.6640625" style="48" customWidth="1"/>
    <col min="15635" max="15648" width="0" style="48" hidden="1" customWidth="1"/>
    <col min="15649" max="15873" width="9.109375" style="48"/>
    <col min="15874" max="15874" width="0" style="48" hidden="1" customWidth="1"/>
    <col min="15875" max="15875" width="11.109375" style="48" customWidth="1"/>
    <col min="15876" max="15876" width="1.6640625" style="48" customWidth="1"/>
    <col min="15877" max="15877" width="7.109375" style="48" bestFit="1" customWidth="1"/>
    <col min="15878" max="15878" width="1.6640625" style="48" customWidth="1"/>
    <col min="15879" max="15879" width="12.6640625" style="48" customWidth="1"/>
    <col min="15880" max="15880" width="1.6640625" style="48" customWidth="1"/>
    <col min="15881" max="15881" width="20.6640625" style="48" customWidth="1"/>
    <col min="15882" max="15882" width="2.6640625" style="48" customWidth="1"/>
    <col min="15883" max="15883" width="10.5546875" style="48" customWidth="1"/>
    <col min="15884" max="15884" width="1.6640625" style="48" customWidth="1"/>
    <col min="15885" max="15885" width="10.5546875" style="48" customWidth="1"/>
    <col min="15886" max="15886" width="1.6640625" style="48" customWidth="1"/>
    <col min="15887" max="15887" width="12.6640625" style="48" customWidth="1"/>
    <col min="15888" max="15888" width="1.6640625" style="48" customWidth="1"/>
    <col min="15889" max="15889" width="22.88671875" style="48" customWidth="1"/>
    <col min="15890" max="15890" width="4.6640625" style="48" customWidth="1"/>
    <col min="15891" max="15904" width="0" style="48" hidden="1" customWidth="1"/>
    <col min="15905" max="16129" width="9.109375" style="48"/>
    <col min="16130" max="16130" width="0" style="48" hidden="1" customWidth="1"/>
    <col min="16131" max="16131" width="11.109375" style="48" customWidth="1"/>
    <col min="16132" max="16132" width="1.6640625" style="48" customWidth="1"/>
    <col min="16133" max="16133" width="7.109375" style="48" bestFit="1" customWidth="1"/>
    <col min="16134" max="16134" width="1.6640625" style="48" customWidth="1"/>
    <col min="16135" max="16135" width="12.6640625" style="48" customWidth="1"/>
    <col min="16136" max="16136" width="1.6640625" style="48" customWidth="1"/>
    <col min="16137" max="16137" width="20.6640625" style="48" customWidth="1"/>
    <col min="16138" max="16138" width="2.6640625" style="48" customWidth="1"/>
    <col min="16139" max="16139" width="10.5546875" style="48" customWidth="1"/>
    <col min="16140" max="16140" width="1.6640625" style="48" customWidth="1"/>
    <col min="16141" max="16141" width="10.5546875" style="48" customWidth="1"/>
    <col min="16142" max="16142" width="1.6640625" style="48" customWidth="1"/>
    <col min="16143" max="16143" width="12.6640625" style="48" customWidth="1"/>
    <col min="16144" max="16144" width="1.6640625" style="48" customWidth="1"/>
    <col min="16145" max="16145" width="22.88671875" style="48" customWidth="1"/>
    <col min="16146" max="16146" width="4.6640625" style="48" customWidth="1"/>
    <col min="16147" max="16160" width="0" style="48" hidden="1" customWidth="1"/>
    <col min="16161" max="16384" width="9.109375" style="48"/>
  </cols>
  <sheetData>
    <row r="1" spans="2:37" ht="15" customHeight="1" x14ac:dyDescent="0.3">
      <c r="B1" s="270" t="str">
        <f>Index!A1</f>
        <v xml:space="preserve">                                                               Office of the State Controller                                                                </v>
      </c>
      <c r="C1" s="270"/>
      <c r="D1" s="270"/>
      <c r="E1" s="270"/>
      <c r="F1" s="270"/>
      <c r="G1" s="270"/>
      <c r="H1" s="270"/>
      <c r="I1" s="270"/>
      <c r="J1" s="270"/>
      <c r="K1" s="270"/>
      <c r="L1" s="270"/>
      <c r="M1" s="270"/>
      <c r="N1" s="270"/>
      <c r="O1" s="270"/>
      <c r="P1" s="270"/>
      <c r="Q1" s="270"/>
      <c r="R1" s="270"/>
      <c r="S1" s="46"/>
      <c r="T1" s="46"/>
      <c r="U1" s="46"/>
      <c r="V1" s="46"/>
      <c r="W1" s="46"/>
      <c r="X1" s="46"/>
      <c r="Y1" s="46"/>
      <c r="Z1" s="46"/>
      <c r="AA1" s="46"/>
      <c r="AB1" s="46"/>
      <c r="AC1" s="46"/>
      <c r="AD1" s="46"/>
      <c r="AK1" s="263" t="str">
        <f>IF(Index!B19="na","NA","")</f>
        <v/>
      </c>
    </row>
    <row r="2" spans="2:37" ht="15" customHeight="1" x14ac:dyDescent="0.3">
      <c r="B2" s="272" t="str">
        <f>Index!A2</f>
        <v>2021 Transfers - Interim Worksheets</v>
      </c>
      <c r="C2" s="272"/>
      <c r="D2" s="272"/>
      <c r="E2" s="272"/>
      <c r="F2" s="272"/>
      <c r="G2" s="272"/>
      <c r="H2" s="272"/>
      <c r="I2" s="272"/>
      <c r="J2" s="272"/>
      <c r="K2" s="272"/>
      <c r="L2" s="272"/>
      <c r="M2" s="272"/>
      <c r="N2" s="272"/>
      <c r="O2" s="272"/>
      <c r="P2" s="272"/>
      <c r="Q2" s="272"/>
      <c r="R2" s="272"/>
      <c r="S2" s="46"/>
      <c r="T2" s="46"/>
      <c r="U2" s="46"/>
      <c r="V2" s="46"/>
      <c r="W2" s="46"/>
      <c r="X2" s="46"/>
      <c r="Y2" s="46"/>
      <c r="Z2" s="46"/>
      <c r="AA2" s="46"/>
      <c r="AB2" s="46"/>
      <c r="AC2" s="46"/>
      <c r="AD2" s="46"/>
      <c r="AK2" s="263"/>
    </row>
    <row r="3" spans="2:37" ht="15" customHeight="1" x14ac:dyDescent="0.3">
      <c r="B3" s="269" t="s">
        <v>659</v>
      </c>
      <c r="C3" s="269"/>
      <c r="D3" s="269"/>
      <c r="E3" s="269"/>
      <c r="F3" s="269"/>
      <c r="G3" s="269"/>
      <c r="H3" s="269"/>
      <c r="I3" s="269"/>
      <c r="J3" s="269"/>
      <c r="K3" s="269"/>
      <c r="L3" s="269"/>
      <c r="M3" s="269"/>
      <c r="N3" s="269"/>
      <c r="O3" s="269"/>
      <c r="P3" s="269"/>
      <c r="Q3" s="269"/>
      <c r="R3" s="269"/>
      <c r="S3" s="46"/>
      <c r="T3" s="46"/>
      <c r="U3" s="46"/>
      <c r="V3" s="46"/>
      <c r="W3" s="46"/>
      <c r="X3" s="46"/>
      <c r="Y3" s="46"/>
      <c r="Z3" s="46"/>
      <c r="AA3" s="46"/>
      <c r="AB3" s="46"/>
      <c r="AC3" s="46"/>
      <c r="AD3" s="46"/>
      <c r="AK3" s="263"/>
    </row>
    <row r="4" spans="2:37" ht="15" customHeight="1" x14ac:dyDescent="0.3">
      <c r="B4" s="117"/>
      <c r="C4" s="118"/>
      <c r="D4" s="118"/>
      <c r="E4" s="118"/>
      <c r="F4" s="118"/>
      <c r="G4" s="118"/>
      <c r="H4" s="118"/>
      <c r="I4" s="117"/>
      <c r="J4" s="118"/>
      <c r="K4" s="118"/>
      <c r="L4" s="118"/>
      <c r="M4" s="118"/>
      <c r="N4" s="118"/>
      <c r="O4" s="125"/>
      <c r="P4" s="118"/>
      <c r="Q4" s="118"/>
      <c r="R4" s="116" t="s">
        <v>264</v>
      </c>
      <c r="S4" s="46"/>
      <c r="T4" s="46"/>
      <c r="U4" s="46"/>
      <c r="V4" s="46"/>
      <c r="W4" s="46"/>
      <c r="X4" s="46"/>
      <c r="Y4" s="46"/>
      <c r="Z4" s="46"/>
      <c r="AA4" s="46"/>
      <c r="AB4" s="46"/>
      <c r="AC4" s="46"/>
      <c r="AD4" s="46"/>
    </row>
    <row r="5" spans="2:37" s="49" customFormat="1" ht="15" customHeight="1" x14ac:dyDescent="0.25">
      <c r="B5" s="93" t="s">
        <v>655</v>
      </c>
      <c r="C5" s="50"/>
      <c r="D5" s="50"/>
      <c r="E5" s="276" t="str">
        <f>AgyIdx</f>
        <v>01</v>
      </c>
      <c r="F5" s="276"/>
      <c r="G5" s="276"/>
      <c r="H5" s="276"/>
      <c r="I5" s="276"/>
      <c r="J5" s="276"/>
      <c r="K5" s="86"/>
      <c r="L5" s="93" t="s">
        <v>653</v>
      </c>
      <c r="M5" s="50"/>
      <c r="N5" s="50"/>
      <c r="O5" s="267" t="str">
        <f>Index!E12 &amp;  Index!E14</f>
        <v/>
      </c>
      <c r="P5" s="267"/>
      <c r="Q5" s="267"/>
      <c r="R5" s="267"/>
      <c r="S5" s="267"/>
      <c r="T5" s="267"/>
      <c r="U5" s="267"/>
      <c r="V5" s="267"/>
    </row>
    <row r="6" spans="2:37" s="49" customFormat="1" ht="15" customHeight="1" x14ac:dyDescent="0.25">
      <c r="B6" s="93" t="s">
        <v>656</v>
      </c>
      <c r="C6" s="50"/>
      <c r="D6" s="50"/>
      <c r="E6" s="277" t="str">
        <f>Index!E11</f>
        <v>North Carolina General Assembly</v>
      </c>
      <c r="F6" s="277"/>
      <c r="G6" s="277"/>
      <c r="H6" s="277"/>
      <c r="I6" s="277"/>
      <c r="J6" s="277"/>
      <c r="K6" s="50"/>
      <c r="L6" s="93" t="s">
        <v>654</v>
      </c>
      <c r="M6" s="50"/>
      <c r="N6" s="50"/>
      <c r="O6" s="275">
        <f>Index!E13</f>
        <v>0</v>
      </c>
      <c r="P6" s="275"/>
      <c r="Q6" s="275"/>
      <c r="R6" s="275"/>
      <c r="S6" s="207"/>
      <c r="T6" s="207"/>
      <c r="U6" s="207"/>
      <c r="V6" s="207"/>
    </row>
    <row r="7" spans="2:37" s="49" customFormat="1" ht="15" customHeight="1" x14ac:dyDescent="0.25">
      <c r="B7" s="93" t="s">
        <v>657</v>
      </c>
      <c r="C7" s="50"/>
      <c r="D7" s="110"/>
      <c r="E7" s="278"/>
      <c r="F7" s="278"/>
      <c r="G7" s="278"/>
      <c r="H7" s="278"/>
      <c r="I7" s="278"/>
      <c r="J7" s="278"/>
      <c r="K7" s="50"/>
      <c r="L7" s="111"/>
      <c r="M7" s="111"/>
      <c r="N7" s="111"/>
      <c r="O7" s="111"/>
      <c r="P7" s="111"/>
      <c r="Q7" s="111"/>
      <c r="R7" s="50"/>
      <c r="S7" s="50"/>
      <c r="T7" s="50"/>
      <c r="U7" s="50"/>
      <c r="V7" s="50"/>
    </row>
    <row r="8" spans="2:37" s="49" customFormat="1" ht="15" customHeight="1" thickBot="1" x14ac:dyDescent="0.3">
      <c r="B8" s="51"/>
      <c r="C8" s="51"/>
      <c r="D8" s="51"/>
      <c r="E8" s="51"/>
      <c r="F8" s="51"/>
      <c r="G8" s="51"/>
      <c r="H8" s="51"/>
      <c r="I8" s="52"/>
      <c r="J8" s="51"/>
      <c r="K8" s="51"/>
      <c r="L8" s="51"/>
      <c r="M8" s="51"/>
      <c r="N8" s="51"/>
      <c r="O8" s="51"/>
      <c r="P8" s="51"/>
      <c r="Q8" s="51"/>
      <c r="R8" s="51"/>
      <c r="S8" s="50"/>
      <c r="T8" s="50"/>
      <c r="U8" s="50"/>
      <c r="V8" s="50"/>
    </row>
    <row r="9" spans="2:37" s="49" customFormat="1" ht="15" customHeight="1" x14ac:dyDescent="0.25">
      <c r="B9" s="50"/>
      <c r="C9" s="50"/>
      <c r="D9" s="50"/>
      <c r="E9" s="50"/>
      <c r="F9" s="50"/>
      <c r="G9" s="50"/>
      <c r="H9" s="50"/>
      <c r="I9" s="53"/>
      <c r="J9" s="50"/>
      <c r="K9" s="50"/>
      <c r="L9" s="50"/>
      <c r="M9" s="50"/>
      <c r="N9" s="50"/>
      <c r="O9" s="50"/>
      <c r="P9" s="50"/>
      <c r="Q9" s="50"/>
      <c r="R9" s="50"/>
      <c r="S9" s="50"/>
      <c r="T9" s="50"/>
      <c r="U9" s="50"/>
      <c r="V9" s="50"/>
    </row>
    <row r="10" spans="2:37" s="49" customFormat="1" ht="15" customHeight="1" thickBot="1" x14ac:dyDescent="0.3">
      <c r="B10" s="271" t="s">
        <v>647</v>
      </c>
      <c r="C10" s="271"/>
      <c r="D10" s="271"/>
      <c r="E10" s="271"/>
      <c r="F10" s="271"/>
      <c r="G10" s="271"/>
      <c r="H10" s="271"/>
      <c r="I10" s="53"/>
      <c r="J10" s="271" t="s">
        <v>718</v>
      </c>
      <c r="K10" s="271"/>
      <c r="L10" s="271"/>
      <c r="M10" s="271"/>
      <c r="N10" s="271"/>
      <c r="O10" s="271"/>
      <c r="P10" s="271"/>
      <c r="Q10" s="115"/>
      <c r="R10" s="50"/>
      <c r="S10" s="50"/>
      <c r="T10" s="50"/>
      <c r="U10" s="50"/>
      <c r="V10" s="50"/>
    </row>
    <row r="11" spans="2:37" s="49" customFormat="1" ht="15" customHeight="1" x14ac:dyDescent="0.25">
      <c r="B11" s="50"/>
      <c r="C11" s="50"/>
      <c r="D11" s="50"/>
      <c r="E11" s="50"/>
      <c r="F11" s="115" t="s">
        <v>271</v>
      </c>
      <c r="G11" s="50"/>
      <c r="H11" s="50"/>
      <c r="I11" s="115"/>
      <c r="J11" s="50"/>
      <c r="K11" s="50"/>
      <c r="L11" s="50"/>
      <c r="M11" s="50"/>
      <c r="N11" s="115" t="s">
        <v>253</v>
      </c>
      <c r="O11" s="50"/>
      <c r="P11" s="50"/>
      <c r="Q11" s="50"/>
      <c r="R11" s="50"/>
      <c r="S11" s="50"/>
      <c r="T11" s="50"/>
      <c r="U11" s="50"/>
      <c r="V11" s="50"/>
    </row>
    <row r="12" spans="2:37" s="49" customFormat="1" ht="15" customHeight="1" x14ac:dyDescent="0.25">
      <c r="B12" s="126" t="s">
        <v>619</v>
      </c>
      <c r="C12" s="50"/>
      <c r="D12" s="126" t="s">
        <v>273</v>
      </c>
      <c r="E12" s="50"/>
      <c r="F12" s="115" t="s">
        <v>148</v>
      </c>
      <c r="G12" s="50"/>
      <c r="H12" s="50"/>
      <c r="I12" s="115"/>
      <c r="J12" s="115" t="s">
        <v>619</v>
      </c>
      <c r="K12" s="50"/>
      <c r="L12" s="115" t="s">
        <v>273</v>
      </c>
      <c r="M12" s="50"/>
      <c r="N12" s="115" t="s">
        <v>148</v>
      </c>
      <c r="O12" s="50"/>
      <c r="P12" s="50"/>
      <c r="Q12" s="50"/>
      <c r="R12" s="50"/>
      <c r="S12" s="50"/>
      <c r="T12" s="50"/>
      <c r="U12" s="50"/>
      <c r="V12" s="50"/>
    </row>
    <row r="13" spans="2:37" s="49" customFormat="1" ht="15" customHeight="1" thickBot="1" x14ac:dyDescent="0.3">
      <c r="B13" s="84" t="s">
        <v>646</v>
      </c>
      <c r="C13" s="115"/>
      <c r="D13" s="84" t="s">
        <v>646</v>
      </c>
      <c r="E13" s="115"/>
      <c r="F13" s="84" t="s">
        <v>646</v>
      </c>
      <c r="G13" s="50"/>
      <c r="H13" s="84" t="s">
        <v>272</v>
      </c>
      <c r="I13" s="115"/>
      <c r="J13" s="84" t="s">
        <v>646</v>
      </c>
      <c r="K13" s="115"/>
      <c r="L13" s="84" t="s">
        <v>646</v>
      </c>
      <c r="M13" s="115"/>
      <c r="N13" s="84" t="s">
        <v>646</v>
      </c>
      <c r="O13" s="50"/>
      <c r="P13" s="84" t="s">
        <v>272</v>
      </c>
      <c r="Q13" s="115"/>
      <c r="R13" s="84" t="s">
        <v>652</v>
      </c>
      <c r="S13" s="115"/>
      <c r="T13" s="115"/>
      <c r="U13" s="115"/>
      <c r="V13" s="115"/>
      <c r="W13" s="54"/>
      <c r="X13" s="54"/>
      <c r="Y13" s="54"/>
      <c r="Z13" s="54"/>
      <c r="AA13" s="54"/>
      <c r="AB13" s="54"/>
      <c r="AC13" s="54"/>
      <c r="AD13" s="54"/>
    </row>
    <row r="14" spans="2:37" s="49" customFormat="1" ht="15" customHeight="1" x14ac:dyDescent="0.25">
      <c r="B14" s="119"/>
      <c r="C14" s="120"/>
      <c r="D14" s="121"/>
      <c r="E14" s="120"/>
      <c r="F14" s="121"/>
      <c r="G14" s="120"/>
      <c r="H14" s="122"/>
      <c r="I14" s="50"/>
      <c r="J14" s="123"/>
      <c r="K14" s="124"/>
      <c r="L14" s="121"/>
      <c r="M14" s="120"/>
      <c r="N14" s="121"/>
      <c r="O14" s="50"/>
      <c r="P14" s="122"/>
      <c r="Q14" s="127"/>
      <c r="R14" s="122"/>
      <c r="S14" s="55" t="b">
        <f>IF(OR(T14=0,T14=4),TRUE, FALSE)</f>
        <v>1</v>
      </c>
      <c r="T14" s="55">
        <f>COUNTIF(U14:X14,FALSE)</f>
        <v>0</v>
      </c>
      <c r="U14" s="56" t="b">
        <f>ISBLANK(B14)</f>
        <v>1</v>
      </c>
      <c r="V14" s="56" t="b">
        <f>ISBLANK(D14)</f>
        <v>1</v>
      </c>
      <c r="W14" s="56" t="b">
        <f>ISBLANK(F14)</f>
        <v>1</v>
      </c>
      <c r="X14" s="56" t="b">
        <f>ISBLANK(H14)</f>
        <v>1</v>
      </c>
      <c r="Y14" s="55" t="b">
        <f>IF(OR(Z14=0,Z14=4),TRUE, FALSE)</f>
        <v>1</v>
      </c>
      <c r="Z14" s="55">
        <f>COUNTIF(AA14:AD14,FALSE)</f>
        <v>0</v>
      </c>
      <c r="AA14" s="56" t="b">
        <f>ISBLANK(J14)</f>
        <v>1</v>
      </c>
      <c r="AB14" s="56" t="b">
        <f>ISBLANK(L14)</f>
        <v>1</v>
      </c>
      <c r="AC14" s="56" t="b">
        <f>ISBLANK(N14)</f>
        <v>1</v>
      </c>
      <c r="AD14" s="56" t="b">
        <f>ISBLANK(P14)</f>
        <v>1</v>
      </c>
      <c r="AE14" s="57" t="b">
        <f>IF(ISBLANK(F14),TRUE,VALUE(LEFT(F14,4))=4381)</f>
        <v>1</v>
      </c>
      <c r="AF14" s="57" t="b">
        <f>IF(ISBLANK(N14),TRUE,VALUE(LEFT(N14,4))=5381)</f>
        <v>1</v>
      </c>
    </row>
    <row r="15" spans="2:37" s="49" customFormat="1" ht="15" customHeight="1" x14ac:dyDescent="0.25">
      <c r="B15" s="119"/>
      <c r="C15" s="120"/>
      <c r="D15" s="121"/>
      <c r="E15" s="120"/>
      <c r="F15" s="121"/>
      <c r="G15" s="120"/>
      <c r="H15" s="122"/>
      <c r="I15" s="50"/>
      <c r="J15" s="123"/>
      <c r="K15" s="124"/>
      <c r="L15" s="121"/>
      <c r="M15" s="120"/>
      <c r="N15" s="121"/>
      <c r="O15" s="50"/>
      <c r="P15" s="122"/>
      <c r="Q15" s="127"/>
      <c r="R15" s="122"/>
      <c r="S15" s="55" t="b">
        <f t="shared" ref="S15:S28" si="0">IF(OR(T15=0,T15=4),TRUE, FALSE)</f>
        <v>1</v>
      </c>
      <c r="T15" s="55">
        <f t="shared" ref="T15:T28" si="1">COUNTIF(U15:X15,FALSE)</f>
        <v>0</v>
      </c>
      <c r="U15" s="56" t="b">
        <f t="shared" ref="U15:U28" si="2">ISBLANK(B15)</f>
        <v>1</v>
      </c>
      <c r="V15" s="56" t="b">
        <f t="shared" ref="V15:V28" si="3">ISBLANK(D15)</f>
        <v>1</v>
      </c>
      <c r="W15" s="56" t="b">
        <f t="shared" ref="W15:W28" si="4">ISBLANK(F15)</f>
        <v>1</v>
      </c>
      <c r="X15" s="56" t="b">
        <f t="shared" ref="X15:X28" si="5">ISBLANK(H15)</f>
        <v>1</v>
      </c>
      <c r="Y15" s="55" t="b">
        <f t="shared" ref="Y15:Y28" si="6">IF(OR(Z15=0,Z15=4),TRUE, FALSE)</f>
        <v>1</v>
      </c>
      <c r="Z15" s="55">
        <f t="shared" ref="Z15:Z28" si="7">COUNTIF(AA15:AD15,FALSE)</f>
        <v>0</v>
      </c>
      <c r="AA15" s="56" t="b">
        <f t="shared" ref="AA15:AA28" si="8">ISBLANK(J15)</f>
        <v>1</v>
      </c>
      <c r="AB15" s="56" t="b">
        <f t="shared" ref="AB15:AB28" si="9">ISBLANK(L15)</f>
        <v>1</v>
      </c>
      <c r="AC15" s="56" t="b">
        <f t="shared" ref="AC15:AC28" si="10">ISBLANK(N15)</f>
        <v>1</v>
      </c>
      <c r="AD15" s="56" t="b">
        <f t="shared" ref="AD15:AD28" si="11">ISBLANK(P15)</f>
        <v>1</v>
      </c>
      <c r="AE15" s="57" t="b">
        <f t="shared" ref="AE15:AE28" si="12">IF(ISBLANK(F15),TRUE,VALUE(LEFT(F15,4))=4381)</f>
        <v>1</v>
      </c>
      <c r="AF15" s="57" t="b">
        <f t="shared" ref="AF15:AF28" si="13">IF(ISBLANK(N15),TRUE,VALUE(LEFT(N15,4))=5381)</f>
        <v>1</v>
      </c>
    </row>
    <row r="16" spans="2:37" s="49" customFormat="1" ht="15" customHeight="1" x14ac:dyDescent="0.25">
      <c r="B16" s="123"/>
      <c r="C16" s="120"/>
      <c r="D16" s="121"/>
      <c r="E16" s="120"/>
      <c r="F16" s="121"/>
      <c r="G16" s="120"/>
      <c r="H16" s="122"/>
      <c r="I16" s="50"/>
      <c r="J16" s="123"/>
      <c r="K16" s="124"/>
      <c r="L16" s="121"/>
      <c r="M16" s="120"/>
      <c r="N16" s="121"/>
      <c r="O16" s="50"/>
      <c r="P16" s="122"/>
      <c r="Q16" s="127"/>
      <c r="R16" s="122"/>
      <c r="S16" s="55" t="b">
        <f t="shared" si="0"/>
        <v>1</v>
      </c>
      <c r="T16" s="55">
        <f t="shared" si="1"/>
        <v>0</v>
      </c>
      <c r="U16" s="56" t="b">
        <f t="shared" si="2"/>
        <v>1</v>
      </c>
      <c r="V16" s="56" t="b">
        <f t="shared" si="3"/>
        <v>1</v>
      </c>
      <c r="W16" s="56" t="b">
        <f t="shared" si="4"/>
        <v>1</v>
      </c>
      <c r="X16" s="56" t="b">
        <f t="shared" si="5"/>
        <v>1</v>
      </c>
      <c r="Y16" s="55" t="b">
        <f t="shared" si="6"/>
        <v>1</v>
      </c>
      <c r="Z16" s="55">
        <f t="shared" si="7"/>
        <v>0</v>
      </c>
      <c r="AA16" s="56" t="b">
        <f t="shared" si="8"/>
        <v>1</v>
      </c>
      <c r="AB16" s="56" t="b">
        <f t="shared" si="9"/>
        <v>1</v>
      </c>
      <c r="AC16" s="56" t="b">
        <f t="shared" si="10"/>
        <v>1</v>
      </c>
      <c r="AD16" s="56" t="b">
        <f t="shared" si="11"/>
        <v>1</v>
      </c>
      <c r="AE16" s="57" t="b">
        <f t="shared" si="12"/>
        <v>1</v>
      </c>
      <c r="AF16" s="57" t="b">
        <f t="shared" si="13"/>
        <v>1</v>
      </c>
    </row>
    <row r="17" spans="2:32" s="49" customFormat="1" ht="15" customHeight="1" x14ac:dyDescent="0.25">
      <c r="B17" s="123"/>
      <c r="C17" s="120"/>
      <c r="D17" s="121"/>
      <c r="E17" s="120"/>
      <c r="F17" s="121"/>
      <c r="G17" s="120"/>
      <c r="H17" s="122"/>
      <c r="I17" s="50"/>
      <c r="J17" s="123"/>
      <c r="K17" s="124"/>
      <c r="L17" s="121"/>
      <c r="M17" s="120"/>
      <c r="N17" s="121"/>
      <c r="O17" s="50"/>
      <c r="P17" s="122"/>
      <c r="Q17" s="127"/>
      <c r="R17" s="122"/>
      <c r="S17" s="55" t="b">
        <f t="shared" si="0"/>
        <v>1</v>
      </c>
      <c r="T17" s="55">
        <f t="shared" si="1"/>
        <v>0</v>
      </c>
      <c r="U17" s="56" t="b">
        <f t="shared" si="2"/>
        <v>1</v>
      </c>
      <c r="V17" s="56" t="b">
        <f t="shared" si="3"/>
        <v>1</v>
      </c>
      <c r="W17" s="56" t="b">
        <f t="shared" si="4"/>
        <v>1</v>
      </c>
      <c r="X17" s="56" t="b">
        <f t="shared" si="5"/>
        <v>1</v>
      </c>
      <c r="Y17" s="55" t="b">
        <f t="shared" si="6"/>
        <v>1</v>
      </c>
      <c r="Z17" s="55">
        <f t="shared" si="7"/>
        <v>0</v>
      </c>
      <c r="AA17" s="56" t="b">
        <f t="shared" si="8"/>
        <v>1</v>
      </c>
      <c r="AB17" s="56" t="b">
        <f t="shared" si="9"/>
        <v>1</v>
      </c>
      <c r="AC17" s="56" t="b">
        <f t="shared" si="10"/>
        <v>1</v>
      </c>
      <c r="AD17" s="56" t="b">
        <f t="shared" si="11"/>
        <v>1</v>
      </c>
      <c r="AE17" s="57" t="b">
        <f t="shared" si="12"/>
        <v>1</v>
      </c>
      <c r="AF17" s="57" t="b">
        <f t="shared" si="13"/>
        <v>1</v>
      </c>
    </row>
    <row r="18" spans="2:32" s="49" customFormat="1" ht="15" customHeight="1" x14ac:dyDescent="0.25">
      <c r="B18" s="123"/>
      <c r="C18" s="120"/>
      <c r="D18" s="121"/>
      <c r="E18" s="120"/>
      <c r="F18" s="121"/>
      <c r="G18" s="120"/>
      <c r="H18" s="122"/>
      <c r="I18" s="50"/>
      <c r="J18" s="123"/>
      <c r="K18" s="124"/>
      <c r="L18" s="121"/>
      <c r="M18" s="120"/>
      <c r="N18" s="121"/>
      <c r="O18" s="50"/>
      <c r="P18" s="122"/>
      <c r="Q18" s="127"/>
      <c r="R18" s="122"/>
      <c r="S18" s="55" t="b">
        <f t="shared" si="0"/>
        <v>1</v>
      </c>
      <c r="T18" s="55">
        <f t="shared" si="1"/>
        <v>0</v>
      </c>
      <c r="U18" s="56" t="b">
        <f t="shared" si="2"/>
        <v>1</v>
      </c>
      <c r="V18" s="56" t="b">
        <f t="shared" si="3"/>
        <v>1</v>
      </c>
      <c r="W18" s="56" t="b">
        <f t="shared" si="4"/>
        <v>1</v>
      </c>
      <c r="X18" s="56" t="b">
        <f t="shared" si="5"/>
        <v>1</v>
      </c>
      <c r="Y18" s="55" t="b">
        <f t="shared" si="6"/>
        <v>1</v>
      </c>
      <c r="Z18" s="55">
        <f t="shared" si="7"/>
        <v>0</v>
      </c>
      <c r="AA18" s="56" t="b">
        <f t="shared" si="8"/>
        <v>1</v>
      </c>
      <c r="AB18" s="56" t="b">
        <f t="shared" si="9"/>
        <v>1</v>
      </c>
      <c r="AC18" s="56" t="b">
        <f t="shared" si="10"/>
        <v>1</v>
      </c>
      <c r="AD18" s="56" t="b">
        <f t="shared" si="11"/>
        <v>1</v>
      </c>
      <c r="AE18" s="57" t="b">
        <f t="shared" si="12"/>
        <v>1</v>
      </c>
      <c r="AF18" s="57" t="b">
        <f t="shared" si="13"/>
        <v>1</v>
      </c>
    </row>
    <row r="19" spans="2:32" s="49" customFormat="1" ht="15" customHeight="1" x14ac:dyDescent="0.25">
      <c r="B19" s="123"/>
      <c r="C19" s="120"/>
      <c r="D19" s="121"/>
      <c r="E19" s="120"/>
      <c r="F19" s="121"/>
      <c r="G19" s="120"/>
      <c r="H19" s="122"/>
      <c r="I19" s="50"/>
      <c r="J19" s="123"/>
      <c r="K19" s="124"/>
      <c r="L19" s="121"/>
      <c r="M19" s="120"/>
      <c r="N19" s="121"/>
      <c r="O19" s="50"/>
      <c r="P19" s="122"/>
      <c r="Q19" s="127"/>
      <c r="R19" s="122"/>
      <c r="S19" s="55" t="b">
        <f t="shared" si="0"/>
        <v>1</v>
      </c>
      <c r="T19" s="55">
        <f t="shared" si="1"/>
        <v>0</v>
      </c>
      <c r="U19" s="56" t="b">
        <f t="shared" si="2"/>
        <v>1</v>
      </c>
      <c r="V19" s="56" t="b">
        <f t="shared" si="3"/>
        <v>1</v>
      </c>
      <c r="W19" s="56" t="b">
        <f t="shared" si="4"/>
        <v>1</v>
      </c>
      <c r="X19" s="56" t="b">
        <f t="shared" si="5"/>
        <v>1</v>
      </c>
      <c r="Y19" s="55" t="b">
        <f t="shared" si="6"/>
        <v>1</v>
      </c>
      <c r="Z19" s="55">
        <f t="shared" si="7"/>
        <v>0</v>
      </c>
      <c r="AA19" s="56" t="b">
        <f t="shared" si="8"/>
        <v>1</v>
      </c>
      <c r="AB19" s="56" t="b">
        <f t="shared" si="9"/>
        <v>1</v>
      </c>
      <c r="AC19" s="56" t="b">
        <f t="shared" si="10"/>
        <v>1</v>
      </c>
      <c r="AD19" s="56" t="b">
        <f t="shared" si="11"/>
        <v>1</v>
      </c>
      <c r="AE19" s="57" t="b">
        <f t="shared" si="12"/>
        <v>1</v>
      </c>
      <c r="AF19" s="57" t="b">
        <f t="shared" si="13"/>
        <v>1</v>
      </c>
    </row>
    <row r="20" spans="2:32" s="49" customFormat="1" ht="15" customHeight="1" x14ac:dyDescent="0.25">
      <c r="B20" s="123"/>
      <c r="C20" s="120"/>
      <c r="D20" s="121"/>
      <c r="E20" s="120"/>
      <c r="F20" s="121"/>
      <c r="G20" s="120"/>
      <c r="H20" s="122"/>
      <c r="I20" s="50"/>
      <c r="J20" s="123"/>
      <c r="K20" s="124"/>
      <c r="L20" s="121"/>
      <c r="M20" s="120"/>
      <c r="N20" s="121"/>
      <c r="O20" s="50"/>
      <c r="P20" s="122"/>
      <c r="Q20" s="127"/>
      <c r="R20" s="122"/>
      <c r="S20" s="55" t="b">
        <f t="shared" si="0"/>
        <v>1</v>
      </c>
      <c r="T20" s="55">
        <f t="shared" si="1"/>
        <v>0</v>
      </c>
      <c r="U20" s="56" t="b">
        <f t="shared" si="2"/>
        <v>1</v>
      </c>
      <c r="V20" s="56" t="b">
        <f t="shared" si="3"/>
        <v>1</v>
      </c>
      <c r="W20" s="56" t="b">
        <f t="shared" si="4"/>
        <v>1</v>
      </c>
      <c r="X20" s="56" t="b">
        <f t="shared" si="5"/>
        <v>1</v>
      </c>
      <c r="Y20" s="55" t="b">
        <f t="shared" si="6"/>
        <v>1</v>
      </c>
      <c r="Z20" s="55">
        <f t="shared" si="7"/>
        <v>0</v>
      </c>
      <c r="AA20" s="56" t="b">
        <f t="shared" si="8"/>
        <v>1</v>
      </c>
      <c r="AB20" s="56" t="b">
        <f t="shared" si="9"/>
        <v>1</v>
      </c>
      <c r="AC20" s="56" t="b">
        <f t="shared" si="10"/>
        <v>1</v>
      </c>
      <c r="AD20" s="56" t="b">
        <f t="shared" si="11"/>
        <v>1</v>
      </c>
      <c r="AE20" s="57" t="b">
        <f t="shared" si="12"/>
        <v>1</v>
      </c>
      <c r="AF20" s="57" t="b">
        <f t="shared" si="13"/>
        <v>1</v>
      </c>
    </row>
    <row r="21" spans="2:32" s="49" customFormat="1" ht="15" customHeight="1" x14ac:dyDescent="0.25">
      <c r="B21" s="123"/>
      <c r="C21" s="120"/>
      <c r="D21" s="121"/>
      <c r="E21" s="120"/>
      <c r="F21" s="121"/>
      <c r="G21" s="120"/>
      <c r="H21" s="122"/>
      <c r="I21" s="50"/>
      <c r="J21" s="123"/>
      <c r="K21" s="124"/>
      <c r="L21" s="121"/>
      <c r="M21" s="120"/>
      <c r="N21" s="121"/>
      <c r="O21" s="50"/>
      <c r="P21" s="122"/>
      <c r="Q21" s="127"/>
      <c r="R21" s="122"/>
      <c r="S21" s="55" t="b">
        <f t="shared" si="0"/>
        <v>1</v>
      </c>
      <c r="T21" s="55">
        <f t="shared" si="1"/>
        <v>0</v>
      </c>
      <c r="U21" s="56" t="b">
        <f t="shared" si="2"/>
        <v>1</v>
      </c>
      <c r="V21" s="56" t="b">
        <f t="shared" si="3"/>
        <v>1</v>
      </c>
      <c r="W21" s="56" t="b">
        <f t="shared" si="4"/>
        <v>1</v>
      </c>
      <c r="X21" s="56" t="b">
        <f t="shared" si="5"/>
        <v>1</v>
      </c>
      <c r="Y21" s="55" t="b">
        <f t="shared" si="6"/>
        <v>1</v>
      </c>
      <c r="Z21" s="55">
        <f t="shared" si="7"/>
        <v>0</v>
      </c>
      <c r="AA21" s="56" t="b">
        <f t="shared" si="8"/>
        <v>1</v>
      </c>
      <c r="AB21" s="56" t="b">
        <f t="shared" si="9"/>
        <v>1</v>
      </c>
      <c r="AC21" s="56" t="b">
        <f t="shared" si="10"/>
        <v>1</v>
      </c>
      <c r="AD21" s="56" t="b">
        <f t="shared" si="11"/>
        <v>1</v>
      </c>
      <c r="AE21" s="57" t="b">
        <f t="shared" si="12"/>
        <v>1</v>
      </c>
      <c r="AF21" s="57" t="b">
        <f t="shared" si="13"/>
        <v>1</v>
      </c>
    </row>
    <row r="22" spans="2:32" s="49" customFormat="1" ht="15" customHeight="1" x14ac:dyDescent="0.25">
      <c r="B22" s="123"/>
      <c r="C22" s="120"/>
      <c r="D22" s="121"/>
      <c r="E22" s="120"/>
      <c r="F22" s="121"/>
      <c r="G22" s="120"/>
      <c r="H22" s="122"/>
      <c r="I22" s="50"/>
      <c r="J22" s="123"/>
      <c r="K22" s="124"/>
      <c r="L22" s="121"/>
      <c r="M22" s="120"/>
      <c r="N22" s="121"/>
      <c r="O22" s="50"/>
      <c r="P22" s="122"/>
      <c r="Q22" s="127"/>
      <c r="R22" s="122"/>
      <c r="S22" s="55" t="b">
        <f t="shared" si="0"/>
        <v>1</v>
      </c>
      <c r="T22" s="55">
        <f t="shared" si="1"/>
        <v>0</v>
      </c>
      <c r="U22" s="56" t="b">
        <f t="shared" si="2"/>
        <v>1</v>
      </c>
      <c r="V22" s="56" t="b">
        <f t="shared" si="3"/>
        <v>1</v>
      </c>
      <c r="W22" s="56" t="b">
        <f t="shared" si="4"/>
        <v>1</v>
      </c>
      <c r="X22" s="56" t="b">
        <f t="shared" si="5"/>
        <v>1</v>
      </c>
      <c r="Y22" s="55" t="b">
        <f t="shared" si="6"/>
        <v>1</v>
      </c>
      <c r="Z22" s="55">
        <f t="shared" si="7"/>
        <v>0</v>
      </c>
      <c r="AA22" s="56" t="b">
        <f t="shared" si="8"/>
        <v>1</v>
      </c>
      <c r="AB22" s="56" t="b">
        <f t="shared" si="9"/>
        <v>1</v>
      </c>
      <c r="AC22" s="56" t="b">
        <f t="shared" si="10"/>
        <v>1</v>
      </c>
      <c r="AD22" s="56" t="b">
        <f t="shared" si="11"/>
        <v>1</v>
      </c>
      <c r="AE22" s="57" t="b">
        <f t="shared" si="12"/>
        <v>1</v>
      </c>
      <c r="AF22" s="57" t="b">
        <f t="shared" si="13"/>
        <v>1</v>
      </c>
    </row>
    <row r="23" spans="2:32" s="49" customFormat="1" ht="15" customHeight="1" x14ac:dyDescent="0.25">
      <c r="B23" s="123"/>
      <c r="C23" s="120"/>
      <c r="D23" s="121"/>
      <c r="E23" s="120"/>
      <c r="F23" s="121"/>
      <c r="G23" s="120"/>
      <c r="H23" s="122"/>
      <c r="I23" s="50"/>
      <c r="J23" s="123"/>
      <c r="K23" s="124"/>
      <c r="L23" s="121"/>
      <c r="M23" s="120"/>
      <c r="N23" s="121"/>
      <c r="O23" s="50"/>
      <c r="P23" s="122"/>
      <c r="Q23" s="127"/>
      <c r="R23" s="122"/>
      <c r="S23" s="55" t="b">
        <f t="shared" si="0"/>
        <v>1</v>
      </c>
      <c r="T23" s="55">
        <f t="shared" si="1"/>
        <v>0</v>
      </c>
      <c r="U23" s="56" t="b">
        <f t="shared" si="2"/>
        <v>1</v>
      </c>
      <c r="V23" s="56" t="b">
        <f t="shared" si="3"/>
        <v>1</v>
      </c>
      <c r="W23" s="56" t="b">
        <f t="shared" si="4"/>
        <v>1</v>
      </c>
      <c r="X23" s="56" t="b">
        <f t="shared" si="5"/>
        <v>1</v>
      </c>
      <c r="Y23" s="55" t="b">
        <f t="shared" si="6"/>
        <v>1</v>
      </c>
      <c r="Z23" s="55">
        <f t="shared" si="7"/>
        <v>0</v>
      </c>
      <c r="AA23" s="56" t="b">
        <f t="shared" si="8"/>
        <v>1</v>
      </c>
      <c r="AB23" s="56" t="b">
        <f t="shared" si="9"/>
        <v>1</v>
      </c>
      <c r="AC23" s="56" t="b">
        <f t="shared" si="10"/>
        <v>1</v>
      </c>
      <c r="AD23" s="56" t="b">
        <f t="shared" si="11"/>
        <v>1</v>
      </c>
      <c r="AE23" s="57" t="b">
        <f t="shared" si="12"/>
        <v>1</v>
      </c>
      <c r="AF23" s="57" t="b">
        <f t="shared" si="13"/>
        <v>1</v>
      </c>
    </row>
    <row r="24" spans="2:32" s="49" customFormat="1" ht="15" customHeight="1" x14ac:dyDescent="0.25">
      <c r="B24" s="123"/>
      <c r="C24" s="120"/>
      <c r="D24" s="121"/>
      <c r="E24" s="120"/>
      <c r="F24" s="121"/>
      <c r="G24" s="120"/>
      <c r="H24" s="122"/>
      <c r="I24" s="50"/>
      <c r="J24" s="123"/>
      <c r="K24" s="124"/>
      <c r="L24" s="121"/>
      <c r="M24" s="120"/>
      <c r="N24" s="121"/>
      <c r="O24" s="50"/>
      <c r="P24" s="122"/>
      <c r="Q24" s="127"/>
      <c r="R24" s="122"/>
      <c r="S24" s="55" t="b">
        <f t="shared" si="0"/>
        <v>1</v>
      </c>
      <c r="T24" s="55">
        <f t="shared" si="1"/>
        <v>0</v>
      </c>
      <c r="U24" s="56" t="b">
        <f t="shared" si="2"/>
        <v>1</v>
      </c>
      <c r="V24" s="56" t="b">
        <f t="shared" si="3"/>
        <v>1</v>
      </c>
      <c r="W24" s="56" t="b">
        <f t="shared" si="4"/>
        <v>1</v>
      </c>
      <c r="X24" s="56" t="b">
        <f t="shared" si="5"/>
        <v>1</v>
      </c>
      <c r="Y24" s="55" t="b">
        <f t="shared" si="6"/>
        <v>1</v>
      </c>
      <c r="Z24" s="55">
        <f t="shared" si="7"/>
        <v>0</v>
      </c>
      <c r="AA24" s="56" t="b">
        <f t="shared" si="8"/>
        <v>1</v>
      </c>
      <c r="AB24" s="56" t="b">
        <f t="shared" si="9"/>
        <v>1</v>
      </c>
      <c r="AC24" s="56" t="b">
        <f t="shared" si="10"/>
        <v>1</v>
      </c>
      <c r="AD24" s="56" t="b">
        <f t="shared" si="11"/>
        <v>1</v>
      </c>
      <c r="AE24" s="57" t="b">
        <f t="shared" si="12"/>
        <v>1</v>
      </c>
      <c r="AF24" s="57" t="b">
        <f t="shared" si="13"/>
        <v>1</v>
      </c>
    </row>
    <row r="25" spans="2:32" s="49" customFormat="1" ht="15" customHeight="1" x14ac:dyDescent="0.25">
      <c r="B25" s="123"/>
      <c r="C25" s="120"/>
      <c r="D25" s="121"/>
      <c r="E25" s="120"/>
      <c r="F25" s="121"/>
      <c r="G25" s="120"/>
      <c r="H25" s="122"/>
      <c r="I25" s="50"/>
      <c r="J25" s="123"/>
      <c r="K25" s="124"/>
      <c r="L25" s="121"/>
      <c r="M25" s="120"/>
      <c r="N25" s="121"/>
      <c r="O25" s="50"/>
      <c r="P25" s="122"/>
      <c r="Q25" s="127"/>
      <c r="R25" s="122"/>
      <c r="S25" s="55" t="b">
        <f t="shared" si="0"/>
        <v>1</v>
      </c>
      <c r="T25" s="55">
        <f t="shared" si="1"/>
        <v>0</v>
      </c>
      <c r="U25" s="56" t="b">
        <f t="shared" si="2"/>
        <v>1</v>
      </c>
      <c r="V25" s="56" t="b">
        <f t="shared" si="3"/>
        <v>1</v>
      </c>
      <c r="W25" s="56" t="b">
        <f t="shared" si="4"/>
        <v>1</v>
      </c>
      <c r="X25" s="56" t="b">
        <f t="shared" si="5"/>
        <v>1</v>
      </c>
      <c r="Y25" s="55" t="b">
        <f t="shared" si="6"/>
        <v>1</v>
      </c>
      <c r="Z25" s="55">
        <f t="shared" si="7"/>
        <v>0</v>
      </c>
      <c r="AA25" s="56" t="b">
        <f t="shared" si="8"/>
        <v>1</v>
      </c>
      <c r="AB25" s="56" t="b">
        <f t="shared" si="9"/>
        <v>1</v>
      </c>
      <c r="AC25" s="56" t="b">
        <f t="shared" si="10"/>
        <v>1</v>
      </c>
      <c r="AD25" s="56" t="b">
        <f t="shared" si="11"/>
        <v>1</v>
      </c>
      <c r="AE25" s="57" t="b">
        <f t="shared" si="12"/>
        <v>1</v>
      </c>
      <c r="AF25" s="57" t="b">
        <f t="shared" si="13"/>
        <v>1</v>
      </c>
    </row>
    <row r="26" spans="2:32" s="49" customFormat="1" ht="15" customHeight="1" x14ac:dyDescent="0.25">
      <c r="B26" s="123"/>
      <c r="C26" s="120"/>
      <c r="D26" s="121"/>
      <c r="E26" s="120"/>
      <c r="F26" s="121"/>
      <c r="G26" s="120"/>
      <c r="H26" s="122"/>
      <c r="I26" s="50"/>
      <c r="J26" s="123"/>
      <c r="K26" s="124"/>
      <c r="L26" s="121"/>
      <c r="M26" s="120"/>
      <c r="N26" s="121"/>
      <c r="O26" s="50"/>
      <c r="P26" s="122"/>
      <c r="Q26" s="127"/>
      <c r="R26" s="122"/>
      <c r="S26" s="55" t="b">
        <f t="shared" si="0"/>
        <v>1</v>
      </c>
      <c r="T26" s="55">
        <f t="shared" si="1"/>
        <v>0</v>
      </c>
      <c r="U26" s="56" t="b">
        <f t="shared" si="2"/>
        <v>1</v>
      </c>
      <c r="V26" s="56" t="b">
        <f t="shared" si="3"/>
        <v>1</v>
      </c>
      <c r="W26" s="56" t="b">
        <f t="shared" si="4"/>
        <v>1</v>
      </c>
      <c r="X26" s="56" t="b">
        <f t="shared" si="5"/>
        <v>1</v>
      </c>
      <c r="Y26" s="55" t="b">
        <f t="shared" si="6"/>
        <v>1</v>
      </c>
      <c r="Z26" s="55">
        <f t="shared" si="7"/>
        <v>0</v>
      </c>
      <c r="AA26" s="56" t="b">
        <f t="shared" si="8"/>
        <v>1</v>
      </c>
      <c r="AB26" s="56" t="b">
        <f t="shared" si="9"/>
        <v>1</v>
      </c>
      <c r="AC26" s="56" t="b">
        <f t="shared" si="10"/>
        <v>1</v>
      </c>
      <c r="AD26" s="56" t="b">
        <f t="shared" si="11"/>
        <v>1</v>
      </c>
      <c r="AE26" s="57" t="b">
        <f t="shared" si="12"/>
        <v>1</v>
      </c>
      <c r="AF26" s="57" t="b">
        <f t="shared" si="13"/>
        <v>1</v>
      </c>
    </row>
    <row r="27" spans="2:32" s="49" customFormat="1" ht="15" customHeight="1" x14ac:dyDescent="0.25">
      <c r="B27" s="123"/>
      <c r="C27" s="120"/>
      <c r="D27" s="121"/>
      <c r="E27" s="120"/>
      <c r="F27" s="121"/>
      <c r="G27" s="120"/>
      <c r="H27" s="122"/>
      <c r="I27" s="50"/>
      <c r="J27" s="123"/>
      <c r="K27" s="124"/>
      <c r="L27" s="121"/>
      <c r="M27" s="120"/>
      <c r="N27" s="121"/>
      <c r="O27" s="50"/>
      <c r="P27" s="122"/>
      <c r="Q27" s="127"/>
      <c r="R27" s="122"/>
      <c r="S27" s="55" t="b">
        <f t="shared" si="0"/>
        <v>1</v>
      </c>
      <c r="T27" s="55">
        <f t="shared" si="1"/>
        <v>0</v>
      </c>
      <c r="U27" s="56" t="b">
        <f t="shared" si="2"/>
        <v>1</v>
      </c>
      <c r="V27" s="56" t="b">
        <f t="shared" si="3"/>
        <v>1</v>
      </c>
      <c r="W27" s="56" t="b">
        <f t="shared" si="4"/>
        <v>1</v>
      </c>
      <c r="X27" s="56" t="b">
        <f t="shared" si="5"/>
        <v>1</v>
      </c>
      <c r="Y27" s="55" t="b">
        <f t="shared" si="6"/>
        <v>1</v>
      </c>
      <c r="Z27" s="55">
        <f t="shared" si="7"/>
        <v>0</v>
      </c>
      <c r="AA27" s="56" t="b">
        <f t="shared" si="8"/>
        <v>1</v>
      </c>
      <c r="AB27" s="56" t="b">
        <f t="shared" si="9"/>
        <v>1</v>
      </c>
      <c r="AC27" s="56" t="b">
        <f t="shared" si="10"/>
        <v>1</v>
      </c>
      <c r="AD27" s="56" t="b">
        <f t="shared" si="11"/>
        <v>1</v>
      </c>
      <c r="AE27" s="57" t="b">
        <f t="shared" si="12"/>
        <v>1</v>
      </c>
      <c r="AF27" s="57" t="b">
        <f t="shared" si="13"/>
        <v>1</v>
      </c>
    </row>
    <row r="28" spans="2:32" s="49" customFormat="1" ht="15" customHeight="1" x14ac:dyDescent="0.25">
      <c r="B28" s="123"/>
      <c r="C28" s="120"/>
      <c r="D28" s="121"/>
      <c r="E28" s="120"/>
      <c r="F28" s="121"/>
      <c r="G28" s="120"/>
      <c r="H28" s="122"/>
      <c r="I28" s="50"/>
      <c r="J28" s="123"/>
      <c r="K28" s="124"/>
      <c r="L28" s="121"/>
      <c r="M28" s="120"/>
      <c r="N28" s="121"/>
      <c r="O28" s="50"/>
      <c r="P28" s="122"/>
      <c r="Q28" s="127"/>
      <c r="R28" s="122"/>
      <c r="S28" s="55" t="b">
        <f t="shared" si="0"/>
        <v>1</v>
      </c>
      <c r="T28" s="55">
        <f t="shared" si="1"/>
        <v>0</v>
      </c>
      <c r="U28" s="56" t="b">
        <f t="shared" si="2"/>
        <v>1</v>
      </c>
      <c r="V28" s="56" t="b">
        <f t="shared" si="3"/>
        <v>1</v>
      </c>
      <c r="W28" s="56" t="b">
        <f t="shared" si="4"/>
        <v>1</v>
      </c>
      <c r="X28" s="56" t="b">
        <f t="shared" si="5"/>
        <v>1</v>
      </c>
      <c r="Y28" s="55" t="b">
        <f t="shared" si="6"/>
        <v>1</v>
      </c>
      <c r="Z28" s="55">
        <f t="shared" si="7"/>
        <v>0</v>
      </c>
      <c r="AA28" s="56" t="b">
        <f t="shared" si="8"/>
        <v>1</v>
      </c>
      <c r="AB28" s="56" t="b">
        <f t="shared" si="9"/>
        <v>1</v>
      </c>
      <c r="AC28" s="56" t="b">
        <f t="shared" si="10"/>
        <v>1</v>
      </c>
      <c r="AD28" s="56" t="b">
        <f t="shared" si="11"/>
        <v>1</v>
      </c>
      <c r="AE28" s="57" t="b">
        <f t="shared" si="12"/>
        <v>1</v>
      </c>
      <c r="AF28" s="57" t="b">
        <f t="shared" si="13"/>
        <v>1</v>
      </c>
    </row>
    <row r="29" spans="2:32" s="49" customFormat="1" ht="15" customHeight="1" x14ac:dyDescent="0.25">
      <c r="B29" s="50"/>
      <c r="C29" s="50"/>
      <c r="D29" s="50"/>
      <c r="E29" s="50"/>
      <c r="F29" s="115"/>
      <c r="G29" s="115"/>
      <c r="H29" s="128"/>
      <c r="I29" s="50"/>
      <c r="J29" s="50"/>
      <c r="K29" s="50"/>
      <c r="L29" s="50"/>
      <c r="M29" s="50"/>
      <c r="N29" s="115"/>
      <c r="O29" s="115"/>
      <c r="P29" s="128"/>
      <c r="Q29" s="128"/>
      <c r="R29" s="129"/>
      <c r="S29" s="55">
        <f>COUNTIF(S14:S28,FALSE)</f>
        <v>0</v>
      </c>
      <c r="T29" s="130"/>
      <c r="U29" s="130"/>
      <c r="V29" s="130"/>
      <c r="W29" s="58"/>
      <c r="X29" s="58"/>
      <c r="Y29" s="55">
        <f>COUNTIF(Y14:Y28,FALSE)</f>
        <v>0</v>
      </c>
      <c r="Z29" s="58"/>
      <c r="AA29" s="58"/>
      <c r="AB29" s="58"/>
      <c r="AC29" s="58"/>
      <c r="AD29" s="58"/>
      <c r="AE29" s="58">
        <f>COUNTIF(AE14:AE28,FALSE)</f>
        <v>0</v>
      </c>
      <c r="AF29" s="58">
        <f>COUNTIF(AF14:AF28,FALSE)</f>
        <v>0</v>
      </c>
    </row>
    <row r="30" spans="2:32" s="59" customFormat="1" ht="21.75" customHeight="1" x14ac:dyDescent="0.25">
      <c r="F30" s="273"/>
      <c r="G30" s="273"/>
      <c r="H30" s="273"/>
      <c r="M30" s="274"/>
      <c r="N30" s="274"/>
      <c r="O30" s="112"/>
      <c r="P30" s="113"/>
      <c r="Q30" s="113"/>
      <c r="R30" s="58"/>
    </row>
    <row r="31" spans="2:32" ht="20.85" customHeight="1" x14ac:dyDescent="0.3"/>
    <row r="32" spans="2:32" ht="20.85" customHeight="1" x14ac:dyDescent="0.3"/>
    <row r="33" spans="1:30" ht="20.85" customHeight="1" x14ac:dyDescent="0.3">
      <c r="A33" s="12" t="str">
        <f ca="1">MID(CELL("filename",A3),FIND("]",CELL("filename",A3))+1,256)</f>
        <v>560</v>
      </c>
      <c r="B33" s="158" t="s">
        <v>675</v>
      </c>
    </row>
    <row r="34" spans="1:30" ht="20.85" customHeight="1" x14ac:dyDescent="0.3">
      <c r="A34" s="12" t="s">
        <v>86</v>
      </c>
      <c r="B34" s="157" t="s">
        <v>661</v>
      </c>
    </row>
    <row r="35" spans="1:30" ht="20.85" customHeight="1" x14ac:dyDescent="0.3">
      <c r="A35" s="12" t="s">
        <v>87</v>
      </c>
      <c r="B35" s="12" t="str">
        <f t="shared" ref="B35:B43" ca="1" si="14">IF(ISNA(INDEX(ErrorTable,MATCH($A$33&amp;$A35&amp;FALSE,ErrorKey,0),6)),"",INDEX(ErrorTable,MATCH($A$33&amp;$A35&amp;FALSE,ErrorKey,0),6))</f>
        <v/>
      </c>
    </row>
    <row r="36" spans="1:30" ht="20.85" customHeight="1" x14ac:dyDescent="0.3">
      <c r="A36" s="12" t="s">
        <v>88</v>
      </c>
      <c r="B36" s="12" t="str">
        <f t="shared" ca="1" si="14"/>
        <v/>
      </c>
    </row>
    <row r="37" spans="1:30" ht="20.85" customHeight="1" x14ac:dyDescent="0.3">
      <c r="A37" s="12" t="s">
        <v>89</v>
      </c>
      <c r="B37" s="12" t="str">
        <f t="shared" ca="1" si="14"/>
        <v/>
      </c>
      <c r="F37" s="48" t="s">
        <v>240</v>
      </c>
      <c r="N37" s="48" t="s">
        <v>240</v>
      </c>
      <c r="R37" s="48" t="s">
        <v>240</v>
      </c>
    </row>
    <row r="38" spans="1:30" ht="20.85" customHeight="1" x14ac:dyDescent="0.3">
      <c r="A38" s="12" t="s">
        <v>90</v>
      </c>
      <c r="B38" s="12" t="str">
        <f t="shared" ca="1" si="14"/>
        <v/>
      </c>
    </row>
    <row r="39" spans="1:30" ht="20.85" customHeight="1" x14ac:dyDescent="0.3">
      <c r="A39" s="12" t="s">
        <v>91</v>
      </c>
      <c r="B39" s="12" t="str">
        <f t="shared" ca="1" si="14"/>
        <v/>
      </c>
    </row>
    <row r="40" spans="1:30" ht="20.85" customHeight="1" x14ac:dyDescent="0.3">
      <c r="A40" s="12" t="s">
        <v>92</v>
      </c>
      <c r="B40" s="12" t="str">
        <f t="shared" ca="1" si="14"/>
        <v/>
      </c>
    </row>
    <row r="41" spans="1:30" ht="20.85" customHeight="1" x14ac:dyDescent="0.3">
      <c r="A41" s="12" t="s">
        <v>93</v>
      </c>
      <c r="B41" s="12" t="str">
        <f t="shared" ca="1" si="14"/>
        <v/>
      </c>
    </row>
    <row r="42" spans="1:30" ht="20.85" customHeight="1" x14ac:dyDescent="0.3">
      <c r="A42" s="12" t="s">
        <v>94</v>
      </c>
      <c r="B42" s="12" t="str">
        <f t="shared" ca="1" si="14"/>
        <v/>
      </c>
    </row>
    <row r="43" spans="1:30" ht="20.85" customHeight="1" x14ac:dyDescent="0.3">
      <c r="A43" s="12" t="s">
        <v>95</v>
      </c>
      <c r="B43" s="12" t="str">
        <f t="shared" ca="1" si="14"/>
        <v/>
      </c>
    </row>
    <row r="44" spans="1:30" ht="20.85" customHeight="1" x14ac:dyDescent="0.3">
      <c r="F44" s="48" t="s">
        <v>240</v>
      </c>
    </row>
    <row r="45" spans="1:30" ht="20.85" customHeight="1" x14ac:dyDescent="0.3"/>
    <row r="46" spans="1:30" ht="20.85" customHeight="1" x14ac:dyDescent="0.3"/>
    <row r="47" spans="1:30" ht="20.85" customHeight="1" x14ac:dyDescent="0.3">
      <c r="F47" s="63" t="s">
        <v>240</v>
      </c>
      <c r="G47" s="63"/>
      <c r="M47" s="63"/>
      <c r="N47" s="64" t="s">
        <v>240</v>
      </c>
      <c r="O47" s="64"/>
      <c r="R47" s="63" t="s">
        <v>240</v>
      </c>
      <c r="S47" s="63"/>
      <c r="T47" s="63"/>
      <c r="U47" s="63"/>
      <c r="V47" s="63"/>
      <c r="W47" s="63"/>
      <c r="X47" s="63"/>
      <c r="Y47" s="63"/>
      <c r="Z47" s="63"/>
      <c r="AA47" s="63"/>
      <c r="AB47" s="63"/>
      <c r="AC47" s="63"/>
      <c r="AD47" s="63"/>
    </row>
  </sheetData>
  <sheetProtection algorithmName="SHA-512" hashValue="K5/eDxU0VOZHbowuYgzAuHLoa6ERsNFSDMxJjxSieZfpd7KkPFpS4oYRCb/072GRYR0jqAXc7oErwgIclcRhNA==" saltValue="1JsmGmS+M31a4z4j2hPDIA==" spinCount="100000" sheet="1" formatColumns="0" formatRows="0"/>
  <dataConsolidate/>
  <mergeCells count="13">
    <mergeCell ref="F30:H30"/>
    <mergeCell ref="M30:N30"/>
    <mergeCell ref="O6:R6"/>
    <mergeCell ref="O5:V5"/>
    <mergeCell ref="E5:J5"/>
    <mergeCell ref="E6:J6"/>
    <mergeCell ref="E7:J7"/>
    <mergeCell ref="AK1:AK3"/>
    <mergeCell ref="B3:R3"/>
    <mergeCell ref="B1:R1"/>
    <mergeCell ref="B10:H10"/>
    <mergeCell ref="J10:P10"/>
    <mergeCell ref="B2:R2"/>
  </mergeCells>
  <conditionalFormatting sqref="S1:AD4">
    <cfRule type="cellIs" dxfId="1" priority="3" stopIfTrue="1" operator="equal">
      <formula>"na"</formula>
    </cfRule>
  </conditionalFormatting>
  <conditionalFormatting sqref="AK1:AK3">
    <cfRule type="cellIs" dxfId="0" priority="1" stopIfTrue="1" operator="equal">
      <formula>"na"</formula>
    </cfRule>
  </conditionalFormatting>
  <dataValidations disablePrompts="1" count="4">
    <dataValidation type="textLength" operator="equal" allowBlank="1" showInputMessage="1" showErrorMessage="1" errorTitle="Invalid data!" error="Company number must be 4 digits." sqref="B14:B28 IY14:IY28 SU14:SU28 ACQ14:ACQ28 AMM14:AMM28 AWI14:AWI28 BGE14:BGE28 BQA14:BQA28 BZW14:BZW28 CJS14:CJS28 CTO14:CTO28 DDK14:DDK28 DNG14:DNG28 DXC14:DXC28 EGY14:EGY28 EQU14:EQU28 FAQ14:FAQ28 FKM14:FKM28 FUI14:FUI28 GEE14:GEE28 GOA14:GOA28 GXW14:GXW28 HHS14:HHS28 HRO14:HRO28 IBK14:IBK28 ILG14:ILG28 IVC14:IVC28 JEY14:JEY28 JOU14:JOU28 JYQ14:JYQ28 KIM14:KIM28 KSI14:KSI28 LCE14:LCE28 LMA14:LMA28 LVW14:LVW28 MFS14:MFS28 MPO14:MPO28 MZK14:MZK28 NJG14:NJG28 NTC14:NTC28 OCY14:OCY28 OMU14:OMU28 OWQ14:OWQ28 PGM14:PGM28 PQI14:PQI28 QAE14:QAE28 QKA14:QKA28 QTW14:QTW28 RDS14:RDS28 RNO14:RNO28 RXK14:RXK28 SHG14:SHG28 SRC14:SRC28 TAY14:TAY28 TKU14:TKU28 TUQ14:TUQ28 UEM14:UEM28 UOI14:UOI28 UYE14:UYE28 VIA14:VIA28 VRW14:VRW28 WBS14:WBS28 WLO14:WLO28 WVK14:WVK28 B65545:B65559 IY65545:IY65559 SU65545:SU65559 ACQ65545:ACQ65559 AMM65545:AMM65559 AWI65545:AWI65559 BGE65545:BGE65559 BQA65545:BQA65559 BZW65545:BZW65559 CJS65545:CJS65559 CTO65545:CTO65559 DDK65545:DDK65559 DNG65545:DNG65559 DXC65545:DXC65559 EGY65545:EGY65559 EQU65545:EQU65559 FAQ65545:FAQ65559 FKM65545:FKM65559 FUI65545:FUI65559 GEE65545:GEE65559 GOA65545:GOA65559 GXW65545:GXW65559 HHS65545:HHS65559 HRO65545:HRO65559 IBK65545:IBK65559 ILG65545:ILG65559 IVC65545:IVC65559 JEY65545:JEY65559 JOU65545:JOU65559 JYQ65545:JYQ65559 KIM65545:KIM65559 KSI65545:KSI65559 LCE65545:LCE65559 LMA65545:LMA65559 LVW65545:LVW65559 MFS65545:MFS65559 MPO65545:MPO65559 MZK65545:MZK65559 NJG65545:NJG65559 NTC65545:NTC65559 OCY65545:OCY65559 OMU65545:OMU65559 OWQ65545:OWQ65559 PGM65545:PGM65559 PQI65545:PQI65559 QAE65545:QAE65559 QKA65545:QKA65559 QTW65545:QTW65559 RDS65545:RDS65559 RNO65545:RNO65559 RXK65545:RXK65559 SHG65545:SHG65559 SRC65545:SRC65559 TAY65545:TAY65559 TKU65545:TKU65559 TUQ65545:TUQ65559 UEM65545:UEM65559 UOI65545:UOI65559 UYE65545:UYE65559 VIA65545:VIA65559 VRW65545:VRW65559 WBS65545:WBS65559 WLO65545:WLO65559 WVK65545:WVK65559 B131081:B131095 IY131081:IY131095 SU131081:SU131095 ACQ131081:ACQ131095 AMM131081:AMM131095 AWI131081:AWI131095 BGE131081:BGE131095 BQA131081:BQA131095 BZW131081:BZW131095 CJS131081:CJS131095 CTO131081:CTO131095 DDK131081:DDK131095 DNG131081:DNG131095 DXC131081:DXC131095 EGY131081:EGY131095 EQU131081:EQU131095 FAQ131081:FAQ131095 FKM131081:FKM131095 FUI131081:FUI131095 GEE131081:GEE131095 GOA131081:GOA131095 GXW131081:GXW131095 HHS131081:HHS131095 HRO131081:HRO131095 IBK131081:IBK131095 ILG131081:ILG131095 IVC131081:IVC131095 JEY131081:JEY131095 JOU131081:JOU131095 JYQ131081:JYQ131095 KIM131081:KIM131095 KSI131081:KSI131095 LCE131081:LCE131095 LMA131081:LMA131095 LVW131081:LVW131095 MFS131081:MFS131095 MPO131081:MPO131095 MZK131081:MZK131095 NJG131081:NJG131095 NTC131081:NTC131095 OCY131081:OCY131095 OMU131081:OMU131095 OWQ131081:OWQ131095 PGM131081:PGM131095 PQI131081:PQI131095 QAE131081:QAE131095 QKA131081:QKA131095 QTW131081:QTW131095 RDS131081:RDS131095 RNO131081:RNO131095 RXK131081:RXK131095 SHG131081:SHG131095 SRC131081:SRC131095 TAY131081:TAY131095 TKU131081:TKU131095 TUQ131081:TUQ131095 UEM131081:UEM131095 UOI131081:UOI131095 UYE131081:UYE131095 VIA131081:VIA131095 VRW131081:VRW131095 WBS131081:WBS131095 WLO131081:WLO131095 WVK131081:WVK131095 B196617:B196631 IY196617:IY196631 SU196617:SU196631 ACQ196617:ACQ196631 AMM196617:AMM196631 AWI196617:AWI196631 BGE196617:BGE196631 BQA196617:BQA196631 BZW196617:BZW196631 CJS196617:CJS196631 CTO196617:CTO196631 DDK196617:DDK196631 DNG196617:DNG196631 DXC196617:DXC196631 EGY196617:EGY196631 EQU196617:EQU196631 FAQ196617:FAQ196631 FKM196617:FKM196631 FUI196617:FUI196631 GEE196617:GEE196631 GOA196617:GOA196631 GXW196617:GXW196631 HHS196617:HHS196631 HRO196617:HRO196631 IBK196617:IBK196631 ILG196617:ILG196631 IVC196617:IVC196631 JEY196617:JEY196631 JOU196617:JOU196631 JYQ196617:JYQ196631 KIM196617:KIM196631 KSI196617:KSI196631 LCE196617:LCE196631 LMA196617:LMA196631 LVW196617:LVW196631 MFS196617:MFS196631 MPO196617:MPO196631 MZK196617:MZK196631 NJG196617:NJG196631 NTC196617:NTC196631 OCY196617:OCY196631 OMU196617:OMU196631 OWQ196617:OWQ196631 PGM196617:PGM196631 PQI196617:PQI196631 QAE196617:QAE196631 QKA196617:QKA196631 QTW196617:QTW196631 RDS196617:RDS196631 RNO196617:RNO196631 RXK196617:RXK196631 SHG196617:SHG196631 SRC196617:SRC196631 TAY196617:TAY196631 TKU196617:TKU196631 TUQ196617:TUQ196631 UEM196617:UEM196631 UOI196617:UOI196631 UYE196617:UYE196631 VIA196617:VIA196631 VRW196617:VRW196631 WBS196617:WBS196631 WLO196617:WLO196631 WVK196617:WVK196631 B262153:B262167 IY262153:IY262167 SU262153:SU262167 ACQ262153:ACQ262167 AMM262153:AMM262167 AWI262153:AWI262167 BGE262153:BGE262167 BQA262153:BQA262167 BZW262153:BZW262167 CJS262153:CJS262167 CTO262153:CTO262167 DDK262153:DDK262167 DNG262153:DNG262167 DXC262153:DXC262167 EGY262153:EGY262167 EQU262153:EQU262167 FAQ262153:FAQ262167 FKM262153:FKM262167 FUI262153:FUI262167 GEE262153:GEE262167 GOA262153:GOA262167 GXW262153:GXW262167 HHS262153:HHS262167 HRO262153:HRO262167 IBK262153:IBK262167 ILG262153:ILG262167 IVC262153:IVC262167 JEY262153:JEY262167 JOU262153:JOU262167 JYQ262153:JYQ262167 KIM262153:KIM262167 KSI262153:KSI262167 LCE262153:LCE262167 LMA262153:LMA262167 LVW262153:LVW262167 MFS262153:MFS262167 MPO262153:MPO262167 MZK262153:MZK262167 NJG262153:NJG262167 NTC262153:NTC262167 OCY262153:OCY262167 OMU262153:OMU262167 OWQ262153:OWQ262167 PGM262153:PGM262167 PQI262153:PQI262167 QAE262153:QAE262167 QKA262153:QKA262167 QTW262153:QTW262167 RDS262153:RDS262167 RNO262153:RNO262167 RXK262153:RXK262167 SHG262153:SHG262167 SRC262153:SRC262167 TAY262153:TAY262167 TKU262153:TKU262167 TUQ262153:TUQ262167 UEM262153:UEM262167 UOI262153:UOI262167 UYE262153:UYE262167 VIA262153:VIA262167 VRW262153:VRW262167 WBS262153:WBS262167 WLO262153:WLO262167 WVK262153:WVK262167 B327689:B327703 IY327689:IY327703 SU327689:SU327703 ACQ327689:ACQ327703 AMM327689:AMM327703 AWI327689:AWI327703 BGE327689:BGE327703 BQA327689:BQA327703 BZW327689:BZW327703 CJS327689:CJS327703 CTO327689:CTO327703 DDK327689:DDK327703 DNG327689:DNG327703 DXC327689:DXC327703 EGY327689:EGY327703 EQU327689:EQU327703 FAQ327689:FAQ327703 FKM327689:FKM327703 FUI327689:FUI327703 GEE327689:GEE327703 GOA327689:GOA327703 GXW327689:GXW327703 HHS327689:HHS327703 HRO327689:HRO327703 IBK327689:IBK327703 ILG327689:ILG327703 IVC327689:IVC327703 JEY327689:JEY327703 JOU327689:JOU327703 JYQ327689:JYQ327703 KIM327689:KIM327703 KSI327689:KSI327703 LCE327689:LCE327703 LMA327689:LMA327703 LVW327689:LVW327703 MFS327689:MFS327703 MPO327689:MPO327703 MZK327689:MZK327703 NJG327689:NJG327703 NTC327689:NTC327703 OCY327689:OCY327703 OMU327689:OMU327703 OWQ327689:OWQ327703 PGM327689:PGM327703 PQI327689:PQI327703 QAE327689:QAE327703 QKA327689:QKA327703 QTW327689:QTW327703 RDS327689:RDS327703 RNO327689:RNO327703 RXK327689:RXK327703 SHG327689:SHG327703 SRC327689:SRC327703 TAY327689:TAY327703 TKU327689:TKU327703 TUQ327689:TUQ327703 UEM327689:UEM327703 UOI327689:UOI327703 UYE327689:UYE327703 VIA327689:VIA327703 VRW327689:VRW327703 WBS327689:WBS327703 WLO327689:WLO327703 WVK327689:WVK327703 B393225:B393239 IY393225:IY393239 SU393225:SU393239 ACQ393225:ACQ393239 AMM393225:AMM393239 AWI393225:AWI393239 BGE393225:BGE393239 BQA393225:BQA393239 BZW393225:BZW393239 CJS393225:CJS393239 CTO393225:CTO393239 DDK393225:DDK393239 DNG393225:DNG393239 DXC393225:DXC393239 EGY393225:EGY393239 EQU393225:EQU393239 FAQ393225:FAQ393239 FKM393225:FKM393239 FUI393225:FUI393239 GEE393225:GEE393239 GOA393225:GOA393239 GXW393225:GXW393239 HHS393225:HHS393239 HRO393225:HRO393239 IBK393225:IBK393239 ILG393225:ILG393239 IVC393225:IVC393239 JEY393225:JEY393239 JOU393225:JOU393239 JYQ393225:JYQ393239 KIM393225:KIM393239 KSI393225:KSI393239 LCE393225:LCE393239 LMA393225:LMA393239 LVW393225:LVW393239 MFS393225:MFS393239 MPO393225:MPO393239 MZK393225:MZK393239 NJG393225:NJG393239 NTC393225:NTC393239 OCY393225:OCY393239 OMU393225:OMU393239 OWQ393225:OWQ393239 PGM393225:PGM393239 PQI393225:PQI393239 QAE393225:QAE393239 QKA393225:QKA393239 QTW393225:QTW393239 RDS393225:RDS393239 RNO393225:RNO393239 RXK393225:RXK393239 SHG393225:SHG393239 SRC393225:SRC393239 TAY393225:TAY393239 TKU393225:TKU393239 TUQ393225:TUQ393239 UEM393225:UEM393239 UOI393225:UOI393239 UYE393225:UYE393239 VIA393225:VIA393239 VRW393225:VRW393239 WBS393225:WBS393239 WLO393225:WLO393239 WVK393225:WVK393239 B458761:B458775 IY458761:IY458775 SU458761:SU458775 ACQ458761:ACQ458775 AMM458761:AMM458775 AWI458761:AWI458775 BGE458761:BGE458775 BQA458761:BQA458775 BZW458761:BZW458775 CJS458761:CJS458775 CTO458761:CTO458775 DDK458761:DDK458775 DNG458761:DNG458775 DXC458761:DXC458775 EGY458761:EGY458775 EQU458761:EQU458775 FAQ458761:FAQ458775 FKM458761:FKM458775 FUI458761:FUI458775 GEE458761:GEE458775 GOA458761:GOA458775 GXW458761:GXW458775 HHS458761:HHS458775 HRO458761:HRO458775 IBK458761:IBK458775 ILG458761:ILG458775 IVC458761:IVC458775 JEY458761:JEY458775 JOU458761:JOU458775 JYQ458761:JYQ458775 KIM458761:KIM458775 KSI458761:KSI458775 LCE458761:LCE458775 LMA458761:LMA458775 LVW458761:LVW458775 MFS458761:MFS458775 MPO458761:MPO458775 MZK458761:MZK458775 NJG458761:NJG458775 NTC458761:NTC458775 OCY458761:OCY458775 OMU458761:OMU458775 OWQ458761:OWQ458775 PGM458761:PGM458775 PQI458761:PQI458775 QAE458761:QAE458775 QKA458761:QKA458775 QTW458761:QTW458775 RDS458761:RDS458775 RNO458761:RNO458775 RXK458761:RXK458775 SHG458761:SHG458775 SRC458761:SRC458775 TAY458761:TAY458775 TKU458761:TKU458775 TUQ458761:TUQ458775 UEM458761:UEM458775 UOI458761:UOI458775 UYE458761:UYE458775 VIA458761:VIA458775 VRW458761:VRW458775 WBS458761:WBS458775 WLO458761:WLO458775 WVK458761:WVK458775 B524297:B524311 IY524297:IY524311 SU524297:SU524311 ACQ524297:ACQ524311 AMM524297:AMM524311 AWI524297:AWI524311 BGE524297:BGE524311 BQA524297:BQA524311 BZW524297:BZW524311 CJS524297:CJS524311 CTO524297:CTO524311 DDK524297:DDK524311 DNG524297:DNG524311 DXC524297:DXC524311 EGY524297:EGY524311 EQU524297:EQU524311 FAQ524297:FAQ524311 FKM524297:FKM524311 FUI524297:FUI524311 GEE524297:GEE524311 GOA524297:GOA524311 GXW524297:GXW524311 HHS524297:HHS524311 HRO524297:HRO524311 IBK524297:IBK524311 ILG524297:ILG524311 IVC524297:IVC524311 JEY524297:JEY524311 JOU524297:JOU524311 JYQ524297:JYQ524311 KIM524297:KIM524311 KSI524297:KSI524311 LCE524297:LCE524311 LMA524297:LMA524311 LVW524297:LVW524311 MFS524297:MFS524311 MPO524297:MPO524311 MZK524297:MZK524311 NJG524297:NJG524311 NTC524297:NTC524311 OCY524297:OCY524311 OMU524297:OMU524311 OWQ524297:OWQ524311 PGM524297:PGM524311 PQI524297:PQI524311 QAE524297:QAE524311 QKA524297:QKA524311 QTW524297:QTW524311 RDS524297:RDS524311 RNO524297:RNO524311 RXK524297:RXK524311 SHG524297:SHG524311 SRC524297:SRC524311 TAY524297:TAY524311 TKU524297:TKU524311 TUQ524297:TUQ524311 UEM524297:UEM524311 UOI524297:UOI524311 UYE524297:UYE524311 VIA524297:VIA524311 VRW524297:VRW524311 WBS524297:WBS524311 WLO524297:WLO524311 WVK524297:WVK524311 B589833:B589847 IY589833:IY589847 SU589833:SU589847 ACQ589833:ACQ589847 AMM589833:AMM589847 AWI589833:AWI589847 BGE589833:BGE589847 BQA589833:BQA589847 BZW589833:BZW589847 CJS589833:CJS589847 CTO589833:CTO589847 DDK589833:DDK589847 DNG589833:DNG589847 DXC589833:DXC589847 EGY589833:EGY589847 EQU589833:EQU589847 FAQ589833:FAQ589847 FKM589833:FKM589847 FUI589833:FUI589847 GEE589833:GEE589847 GOA589833:GOA589847 GXW589833:GXW589847 HHS589833:HHS589847 HRO589833:HRO589847 IBK589833:IBK589847 ILG589833:ILG589847 IVC589833:IVC589847 JEY589833:JEY589847 JOU589833:JOU589847 JYQ589833:JYQ589847 KIM589833:KIM589847 KSI589833:KSI589847 LCE589833:LCE589847 LMA589833:LMA589847 LVW589833:LVW589847 MFS589833:MFS589847 MPO589833:MPO589847 MZK589833:MZK589847 NJG589833:NJG589847 NTC589833:NTC589847 OCY589833:OCY589847 OMU589833:OMU589847 OWQ589833:OWQ589847 PGM589833:PGM589847 PQI589833:PQI589847 QAE589833:QAE589847 QKA589833:QKA589847 QTW589833:QTW589847 RDS589833:RDS589847 RNO589833:RNO589847 RXK589833:RXK589847 SHG589833:SHG589847 SRC589833:SRC589847 TAY589833:TAY589847 TKU589833:TKU589847 TUQ589833:TUQ589847 UEM589833:UEM589847 UOI589833:UOI589847 UYE589833:UYE589847 VIA589833:VIA589847 VRW589833:VRW589847 WBS589833:WBS589847 WLO589833:WLO589847 WVK589833:WVK589847 B655369:B655383 IY655369:IY655383 SU655369:SU655383 ACQ655369:ACQ655383 AMM655369:AMM655383 AWI655369:AWI655383 BGE655369:BGE655383 BQA655369:BQA655383 BZW655369:BZW655383 CJS655369:CJS655383 CTO655369:CTO655383 DDK655369:DDK655383 DNG655369:DNG655383 DXC655369:DXC655383 EGY655369:EGY655383 EQU655369:EQU655383 FAQ655369:FAQ655383 FKM655369:FKM655383 FUI655369:FUI655383 GEE655369:GEE655383 GOA655369:GOA655383 GXW655369:GXW655383 HHS655369:HHS655383 HRO655369:HRO655383 IBK655369:IBK655383 ILG655369:ILG655383 IVC655369:IVC655383 JEY655369:JEY655383 JOU655369:JOU655383 JYQ655369:JYQ655383 KIM655369:KIM655383 KSI655369:KSI655383 LCE655369:LCE655383 LMA655369:LMA655383 LVW655369:LVW655383 MFS655369:MFS655383 MPO655369:MPO655383 MZK655369:MZK655383 NJG655369:NJG655383 NTC655369:NTC655383 OCY655369:OCY655383 OMU655369:OMU655383 OWQ655369:OWQ655383 PGM655369:PGM655383 PQI655369:PQI655383 QAE655369:QAE655383 QKA655369:QKA655383 QTW655369:QTW655383 RDS655369:RDS655383 RNO655369:RNO655383 RXK655369:RXK655383 SHG655369:SHG655383 SRC655369:SRC655383 TAY655369:TAY655383 TKU655369:TKU655383 TUQ655369:TUQ655383 UEM655369:UEM655383 UOI655369:UOI655383 UYE655369:UYE655383 VIA655369:VIA655383 VRW655369:VRW655383 WBS655369:WBS655383 WLO655369:WLO655383 WVK655369:WVK655383 B720905:B720919 IY720905:IY720919 SU720905:SU720919 ACQ720905:ACQ720919 AMM720905:AMM720919 AWI720905:AWI720919 BGE720905:BGE720919 BQA720905:BQA720919 BZW720905:BZW720919 CJS720905:CJS720919 CTO720905:CTO720919 DDK720905:DDK720919 DNG720905:DNG720919 DXC720905:DXC720919 EGY720905:EGY720919 EQU720905:EQU720919 FAQ720905:FAQ720919 FKM720905:FKM720919 FUI720905:FUI720919 GEE720905:GEE720919 GOA720905:GOA720919 GXW720905:GXW720919 HHS720905:HHS720919 HRO720905:HRO720919 IBK720905:IBK720919 ILG720905:ILG720919 IVC720905:IVC720919 JEY720905:JEY720919 JOU720905:JOU720919 JYQ720905:JYQ720919 KIM720905:KIM720919 KSI720905:KSI720919 LCE720905:LCE720919 LMA720905:LMA720919 LVW720905:LVW720919 MFS720905:MFS720919 MPO720905:MPO720919 MZK720905:MZK720919 NJG720905:NJG720919 NTC720905:NTC720919 OCY720905:OCY720919 OMU720905:OMU720919 OWQ720905:OWQ720919 PGM720905:PGM720919 PQI720905:PQI720919 QAE720905:QAE720919 QKA720905:QKA720919 QTW720905:QTW720919 RDS720905:RDS720919 RNO720905:RNO720919 RXK720905:RXK720919 SHG720905:SHG720919 SRC720905:SRC720919 TAY720905:TAY720919 TKU720905:TKU720919 TUQ720905:TUQ720919 UEM720905:UEM720919 UOI720905:UOI720919 UYE720905:UYE720919 VIA720905:VIA720919 VRW720905:VRW720919 WBS720905:WBS720919 WLO720905:WLO720919 WVK720905:WVK720919 B786441:B786455 IY786441:IY786455 SU786441:SU786455 ACQ786441:ACQ786455 AMM786441:AMM786455 AWI786441:AWI786455 BGE786441:BGE786455 BQA786441:BQA786455 BZW786441:BZW786455 CJS786441:CJS786455 CTO786441:CTO786455 DDK786441:DDK786455 DNG786441:DNG786455 DXC786441:DXC786455 EGY786441:EGY786455 EQU786441:EQU786455 FAQ786441:FAQ786455 FKM786441:FKM786455 FUI786441:FUI786455 GEE786441:GEE786455 GOA786441:GOA786455 GXW786441:GXW786455 HHS786441:HHS786455 HRO786441:HRO786455 IBK786441:IBK786455 ILG786441:ILG786455 IVC786441:IVC786455 JEY786441:JEY786455 JOU786441:JOU786455 JYQ786441:JYQ786455 KIM786441:KIM786455 KSI786441:KSI786455 LCE786441:LCE786455 LMA786441:LMA786455 LVW786441:LVW786455 MFS786441:MFS786455 MPO786441:MPO786455 MZK786441:MZK786455 NJG786441:NJG786455 NTC786441:NTC786455 OCY786441:OCY786455 OMU786441:OMU786455 OWQ786441:OWQ786455 PGM786441:PGM786455 PQI786441:PQI786455 QAE786441:QAE786455 QKA786441:QKA786455 QTW786441:QTW786455 RDS786441:RDS786455 RNO786441:RNO786455 RXK786441:RXK786455 SHG786441:SHG786455 SRC786441:SRC786455 TAY786441:TAY786455 TKU786441:TKU786455 TUQ786441:TUQ786455 UEM786441:UEM786455 UOI786441:UOI786455 UYE786441:UYE786455 VIA786441:VIA786455 VRW786441:VRW786455 WBS786441:WBS786455 WLO786441:WLO786455 WVK786441:WVK786455 B851977:B851991 IY851977:IY851991 SU851977:SU851991 ACQ851977:ACQ851991 AMM851977:AMM851991 AWI851977:AWI851991 BGE851977:BGE851991 BQA851977:BQA851991 BZW851977:BZW851991 CJS851977:CJS851991 CTO851977:CTO851991 DDK851977:DDK851991 DNG851977:DNG851991 DXC851977:DXC851991 EGY851977:EGY851991 EQU851977:EQU851991 FAQ851977:FAQ851991 FKM851977:FKM851991 FUI851977:FUI851991 GEE851977:GEE851991 GOA851977:GOA851991 GXW851977:GXW851991 HHS851977:HHS851991 HRO851977:HRO851991 IBK851977:IBK851991 ILG851977:ILG851991 IVC851977:IVC851991 JEY851977:JEY851991 JOU851977:JOU851991 JYQ851977:JYQ851991 KIM851977:KIM851991 KSI851977:KSI851991 LCE851977:LCE851991 LMA851977:LMA851991 LVW851977:LVW851991 MFS851977:MFS851991 MPO851977:MPO851991 MZK851977:MZK851991 NJG851977:NJG851991 NTC851977:NTC851991 OCY851977:OCY851991 OMU851977:OMU851991 OWQ851977:OWQ851991 PGM851977:PGM851991 PQI851977:PQI851991 QAE851977:QAE851991 QKA851977:QKA851991 QTW851977:QTW851991 RDS851977:RDS851991 RNO851977:RNO851991 RXK851977:RXK851991 SHG851977:SHG851991 SRC851977:SRC851991 TAY851977:TAY851991 TKU851977:TKU851991 TUQ851977:TUQ851991 UEM851977:UEM851991 UOI851977:UOI851991 UYE851977:UYE851991 VIA851977:VIA851991 VRW851977:VRW851991 WBS851977:WBS851991 WLO851977:WLO851991 WVK851977:WVK851991 B917513:B917527 IY917513:IY917527 SU917513:SU917527 ACQ917513:ACQ917527 AMM917513:AMM917527 AWI917513:AWI917527 BGE917513:BGE917527 BQA917513:BQA917527 BZW917513:BZW917527 CJS917513:CJS917527 CTO917513:CTO917527 DDK917513:DDK917527 DNG917513:DNG917527 DXC917513:DXC917527 EGY917513:EGY917527 EQU917513:EQU917527 FAQ917513:FAQ917527 FKM917513:FKM917527 FUI917513:FUI917527 GEE917513:GEE917527 GOA917513:GOA917527 GXW917513:GXW917527 HHS917513:HHS917527 HRO917513:HRO917527 IBK917513:IBK917527 ILG917513:ILG917527 IVC917513:IVC917527 JEY917513:JEY917527 JOU917513:JOU917527 JYQ917513:JYQ917527 KIM917513:KIM917527 KSI917513:KSI917527 LCE917513:LCE917527 LMA917513:LMA917527 LVW917513:LVW917527 MFS917513:MFS917527 MPO917513:MPO917527 MZK917513:MZK917527 NJG917513:NJG917527 NTC917513:NTC917527 OCY917513:OCY917527 OMU917513:OMU917527 OWQ917513:OWQ917527 PGM917513:PGM917527 PQI917513:PQI917527 QAE917513:QAE917527 QKA917513:QKA917527 QTW917513:QTW917527 RDS917513:RDS917527 RNO917513:RNO917527 RXK917513:RXK917527 SHG917513:SHG917527 SRC917513:SRC917527 TAY917513:TAY917527 TKU917513:TKU917527 TUQ917513:TUQ917527 UEM917513:UEM917527 UOI917513:UOI917527 UYE917513:UYE917527 VIA917513:VIA917527 VRW917513:VRW917527 WBS917513:WBS917527 WLO917513:WLO917527 WVK917513:WVK917527 B983049:B983063 IY983049:IY983063 SU983049:SU983063 ACQ983049:ACQ983063 AMM983049:AMM983063 AWI983049:AWI983063 BGE983049:BGE983063 BQA983049:BQA983063 BZW983049:BZW983063 CJS983049:CJS983063 CTO983049:CTO983063 DDK983049:DDK983063 DNG983049:DNG983063 DXC983049:DXC983063 EGY983049:EGY983063 EQU983049:EQU983063 FAQ983049:FAQ983063 FKM983049:FKM983063 FUI983049:FUI983063 GEE983049:GEE983063 GOA983049:GOA983063 GXW983049:GXW983063 HHS983049:HHS983063 HRO983049:HRO983063 IBK983049:IBK983063 ILG983049:ILG983063 IVC983049:IVC983063 JEY983049:JEY983063 JOU983049:JOU983063 JYQ983049:JYQ983063 KIM983049:KIM983063 KSI983049:KSI983063 LCE983049:LCE983063 LMA983049:LMA983063 LVW983049:LVW983063 MFS983049:MFS983063 MPO983049:MPO983063 MZK983049:MZK983063 NJG983049:NJG983063 NTC983049:NTC983063 OCY983049:OCY983063 OMU983049:OMU983063 OWQ983049:OWQ983063 PGM983049:PGM983063 PQI983049:PQI983063 QAE983049:QAE983063 QKA983049:QKA983063 QTW983049:QTW983063 RDS983049:RDS983063 RNO983049:RNO983063 RXK983049:RXK983063 SHG983049:SHG983063 SRC983049:SRC983063 TAY983049:TAY983063 TKU983049:TKU983063 TUQ983049:TUQ983063 UEM983049:UEM983063 UOI983049:UOI983063 UYE983049:UYE983063 VIA983049:VIA983063 VRW983049:VRW983063 WBS983049:WBS983063 WLO983049:WLO983063 WVK983049:WVK983063 J14:J28 JG14:JG28 TC14:TC28 ACY14:ACY28 AMU14:AMU28 AWQ14:AWQ28 BGM14:BGM28 BQI14:BQI28 CAE14:CAE28 CKA14:CKA28 CTW14:CTW28 DDS14:DDS28 DNO14:DNO28 DXK14:DXK28 EHG14:EHG28 ERC14:ERC28 FAY14:FAY28 FKU14:FKU28 FUQ14:FUQ28 GEM14:GEM28 GOI14:GOI28 GYE14:GYE28 HIA14:HIA28 HRW14:HRW28 IBS14:IBS28 ILO14:ILO28 IVK14:IVK28 JFG14:JFG28 JPC14:JPC28 JYY14:JYY28 KIU14:KIU28 KSQ14:KSQ28 LCM14:LCM28 LMI14:LMI28 LWE14:LWE28 MGA14:MGA28 MPW14:MPW28 MZS14:MZS28 NJO14:NJO28 NTK14:NTK28 ODG14:ODG28 ONC14:ONC28 OWY14:OWY28 PGU14:PGU28 PQQ14:PQQ28 QAM14:QAM28 QKI14:QKI28 QUE14:QUE28 REA14:REA28 RNW14:RNW28 RXS14:RXS28 SHO14:SHO28 SRK14:SRK28 TBG14:TBG28 TLC14:TLC28 TUY14:TUY28 UEU14:UEU28 UOQ14:UOQ28 UYM14:UYM28 VII14:VII28 VSE14:VSE28 WCA14:WCA28 WLW14:WLW28 WVS14:WVS28 J65545:J65559 JG65545:JG65559 TC65545:TC65559 ACY65545:ACY65559 AMU65545:AMU65559 AWQ65545:AWQ65559 BGM65545:BGM65559 BQI65545:BQI65559 CAE65545:CAE65559 CKA65545:CKA65559 CTW65545:CTW65559 DDS65545:DDS65559 DNO65545:DNO65559 DXK65545:DXK65559 EHG65545:EHG65559 ERC65545:ERC65559 FAY65545:FAY65559 FKU65545:FKU65559 FUQ65545:FUQ65559 GEM65545:GEM65559 GOI65545:GOI65559 GYE65545:GYE65559 HIA65545:HIA65559 HRW65545:HRW65559 IBS65545:IBS65559 ILO65545:ILO65559 IVK65545:IVK65559 JFG65545:JFG65559 JPC65545:JPC65559 JYY65545:JYY65559 KIU65545:KIU65559 KSQ65545:KSQ65559 LCM65545:LCM65559 LMI65545:LMI65559 LWE65545:LWE65559 MGA65545:MGA65559 MPW65545:MPW65559 MZS65545:MZS65559 NJO65545:NJO65559 NTK65545:NTK65559 ODG65545:ODG65559 ONC65545:ONC65559 OWY65545:OWY65559 PGU65545:PGU65559 PQQ65545:PQQ65559 QAM65545:QAM65559 QKI65545:QKI65559 QUE65545:QUE65559 REA65545:REA65559 RNW65545:RNW65559 RXS65545:RXS65559 SHO65545:SHO65559 SRK65545:SRK65559 TBG65545:TBG65559 TLC65545:TLC65559 TUY65545:TUY65559 UEU65545:UEU65559 UOQ65545:UOQ65559 UYM65545:UYM65559 VII65545:VII65559 VSE65545:VSE65559 WCA65545:WCA65559 WLW65545:WLW65559 WVS65545:WVS65559 J131081:J131095 JG131081:JG131095 TC131081:TC131095 ACY131081:ACY131095 AMU131081:AMU131095 AWQ131081:AWQ131095 BGM131081:BGM131095 BQI131081:BQI131095 CAE131081:CAE131095 CKA131081:CKA131095 CTW131081:CTW131095 DDS131081:DDS131095 DNO131081:DNO131095 DXK131081:DXK131095 EHG131081:EHG131095 ERC131081:ERC131095 FAY131081:FAY131095 FKU131081:FKU131095 FUQ131081:FUQ131095 GEM131081:GEM131095 GOI131081:GOI131095 GYE131081:GYE131095 HIA131081:HIA131095 HRW131081:HRW131095 IBS131081:IBS131095 ILO131081:ILO131095 IVK131081:IVK131095 JFG131081:JFG131095 JPC131081:JPC131095 JYY131081:JYY131095 KIU131081:KIU131095 KSQ131081:KSQ131095 LCM131081:LCM131095 LMI131081:LMI131095 LWE131081:LWE131095 MGA131081:MGA131095 MPW131081:MPW131095 MZS131081:MZS131095 NJO131081:NJO131095 NTK131081:NTK131095 ODG131081:ODG131095 ONC131081:ONC131095 OWY131081:OWY131095 PGU131081:PGU131095 PQQ131081:PQQ131095 QAM131081:QAM131095 QKI131081:QKI131095 QUE131081:QUE131095 REA131081:REA131095 RNW131081:RNW131095 RXS131081:RXS131095 SHO131081:SHO131095 SRK131081:SRK131095 TBG131081:TBG131095 TLC131081:TLC131095 TUY131081:TUY131095 UEU131081:UEU131095 UOQ131081:UOQ131095 UYM131081:UYM131095 VII131081:VII131095 VSE131081:VSE131095 WCA131081:WCA131095 WLW131081:WLW131095 WVS131081:WVS131095 J196617:J196631 JG196617:JG196631 TC196617:TC196631 ACY196617:ACY196631 AMU196617:AMU196631 AWQ196617:AWQ196631 BGM196617:BGM196631 BQI196617:BQI196631 CAE196617:CAE196631 CKA196617:CKA196631 CTW196617:CTW196631 DDS196617:DDS196631 DNO196617:DNO196631 DXK196617:DXK196631 EHG196617:EHG196631 ERC196617:ERC196631 FAY196617:FAY196631 FKU196617:FKU196631 FUQ196617:FUQ196631 GEM196617:GEM196631 GOI196617:GOI196631 GYE196617:GYE196631 HIA196617:HIA196631 HRW196617:HRW196631 IBS196617:IBS196631 ILO196617:ILO196631 IVK196617:IVK196631 JFG196617:JFG196631 JPC196617:JPC196631 JYY196617:JYY196631 KIU196617:KIU196631 KSQ196617:KSQ196631 LCM196617:LCM196631 LMI196617:LMI196631 LWE196617:LWE196631 MGA196617:MGA196631 MPW196617:MPW196631 MZS196617:MZS196631 NJO196617:NJO196631 NTK196617:NTK196631 ODG196617:ODG196631 ONC196617:ONC196631 OWY196617:OWY196631 PGU196617:PGU196631 PQQ196617:PQQ196631 QAM196617:QAM196631 QKI196617:QKI196631 QUE196617:QUE196631 REA196617:REA196631 RNW196617:RNW196631 RXS196617:RXS196631 SHO196617:SHO196631 SRK196617:SRK196631 TBG196617:TBG196631 TLC196617:TLC196631 TUY196617:TUY196631 UEU196617:UEU196631 UOQ196617:UOQ196631 UYM196617:UYM196631 VII196617:VII196631 VSE196617:VSE196631 WCA196617:WCA196631 WLW196617:WLW196631 WVS196617:WVS196631 J262153:J262167 JG262153:JG262167 TC262153:TC262167 ACY262153:ACY262167 AMU262153:AMU262167 AWQ262153:AWQ262167 BGM262153:BGM262167 BQI262153:BQI262167 CAE262153:CAE262167 CKA262153:CKA262167 CTW262153:CTW262167 DDS262153:DDS262167 DNO262153:DNO262167 DXK262153:DXK262167 EHG262153:EHG262167 ERC262153:ERC262167 FAY262153:FAY262167 FKU262153:FKU262167 FUQ262153:FUQ262167 GEM262153:GEM262167 GOI262153:GOI262167 GYE262153:GYE262167 HIA262153:HIA262167 HRW262153:HRW262167 IBS262153:IBS262167 ILO262153:ILO262167 IVK262153:IVK262167 JFG262153:JFG262167 JPC262153:JPC262167 JYY262153:JYY262167 KIU262153:KIU262167 KSQ262153:KSQ262167 LCM262153:LCM262167 LMI262153:LMI262167 LWE262153:LWE262167 MGA262153:MGA262167 MPW262153:MPW262167 MZS262153:MZS262167 NJO262153:NJO262167 NTK262153:NTK262167 ODG262153:ODG262167 ONC262153:ONC262167 OWY262153:OWY262167 PGU262153:PGU262167 PQQ262153:PQQ262167 QAM262153:QAM262167 QKI262153:QKI262167 QUE262153:QUE262167 REA262153:REA262167 RNW262153:RNW262167 RXS262153:RXS262167 SHO262153:SHO262167 SRK262153:SRK262167 TBG262153:TBG262167 TLC262153:TLC262167 TUY262153:TUY262167 UEU262153:UEU262167 UOQ262153:UOQ262167 UYM262153:UYM262167 VII262153:VII262167 VSE262153:VSE262167 WCA262153:WCA262167 WLW262153:WLW262167 WVS262153:WVS262167 J327689:J327703 JG327689:JG327703 TC327689:TC327703 ACY327689:ACY327703 AMU327689:AMU327703 AWQ327689:AWQ327703 BGM327689:BGM327703 BQI327689:BQI327703 CAE327689:CAE327703 CKA327689:CKA327703 CTW327689:CTW327703 DDS327689:DDS327703 DNO327689:DNO327703 DXK327689:DXK327703 EHG327689:EHG327703 ERC327689:ERC327703 FAY327689:FAY327703 FKU327689:FKU327703 FUQ327689:FUQ327703 GEM327689:GEM327703 GOI327689:GOI327703 GYE327689:GYE327703 HIA327689:HIA327703 HRW327689:HRW327703 IBS327689:IBS327703 ILO327689:ILO327703 IVK327689:IVK327703 JFG327689:JFG327703 JPC327689:JPC327703 JYY327689:JYY327703 KIU327689:KIU327703 KSQ327689:KSQ327703 LCM327689:LCM327703 LMI327689:LMI327703 LWE327689:LWE327703 MGA327689:MGA327703 MPW327689:MPW327703 MZS327689:MZS327703 NJO327689:NJO327703 NTK327689:NTK327703 ODG327689:ODG327703 ONC327689:ONC327703 OWY327689:OWY327703 PGU327689:PGU327703 PQQ327689:PQQ327703 QAM327689:QAM327703 QKI327689:QKI327703 QUE327689:QUE327703 REA327689:REA327703 RNW327689:RNW327703 RXS327689:RXS327703 SHO327689:SHO327703 SRK327689:SRK327703 TBG327689:TBG327703 TLC327689:TLC327703 TUY327689:TUY327703 UEU327689:UEU327703 UOQ327689:UOQ327703 UYM327689:UYM327703 VII327689:VII327703 VSE327689:VSE327703 WCA327689:WCA327703 WLW327689:WLW327703 WVS327689:WVS327703 J393225:J393239 JG393225:JG393239 TC393225:TC393239 ACY393225:ACY393239 AMU393225:AMU393239 AWQ393225:AWQ393239 BGM393225:BGM393239 BQI393225:BQI393239 CAE393225:CAE393239 CKA393225:CKA393239 CTW393225:CTW393239 DDS393225:DDS393239 DNO393225:DNO393239 DXK393225:DXK393239 EHG393225:EHG393239 ERC393225:ERC393239 FAY393225:FAY393239 FKU393225:FKU393239 FUQ393225:FUQ393239 GEM393225:GEM393239 GOI393225:GOI393239 GYE393225:GYE393239 HIA393225:HIA393239 HRW393225:HRW393239 IBS393225:IBS393239 ILO393225:ILO393239 IVK393225:IVK393239 JFG393225:JFG393239 JPC393225:JPC393239 JYY393225:JYY393239 KIU393225:KIU393239 KSQ393225:KSQ393239 LCM393225:LCM393239 LMI393225:LMI393239 LWE393225:LWE393239 MGA393225:MGA393239 MPW393225:MPW393239 MZS393225:MZS393239 NJO393225:NJO393239 NTK393225:NTK393239 ODG393225:ODG393239 ONC393225:ONC393239 OWY393225:OWY393239 PGU393225:PGU393239 PQQ393225:PQQ393239 QAM393225:QAM393239 QKI393225:QKI393239 QUE393225:QUE393239 REA393225:REA393239 RNW393225:RNW393239 RXS393225:RXS393239 SHO393225:SHO393239 SRK393225:SRK393239 TBG393225:TBG393239 TLC393225:TLC393239 TUY393225:TUY393239 UEU393225:UEU393239 UOQ393225:UOQ393239 UYM393225:UYM393239 VII393225:VII393239 VSE393225:VSE393239 WCA393225:WCA393239 WLW393225:WLW393239 WVS393225:WVS393239 J458761:J458775 JG458761:JG458775 TC458761:TC458775 ACY458761:ACY458775 AMU458761:AMU458775 AWQ458761:AWQ458775 BGM458761:BGM458775 BQI458761:BQI458775 CAE458761:CAE458775 CKA458761:CKA458775 CTW458761:CTW458775 DDS458761:DDS458775 DNO458761:DNO458775 DXK458761:DXK458775 EHG458761:EHG458775 ERC458761:ERC458775 FAY458761:FAY458775 FKU458761:FKU458775 FUQ458761:FUQ458775 GEM458761:GEM458775 GOI458761:GOI458775 GYE458761:GYE458775 HIA458761:HIA458775 HRW458761:HRW458775 IBS458761:IBS458775 ILO458761:ILO458775 IVK458761:IVK458775 JFG458761:JFG458775 JPC458761:JPC458775 JYY458761:JYY458775 KIU458761:KIU458775 KSQ458761:KSQ458775 LCM458761:LCM458775 LMI458761:LMI458775 LWE458761:LWE458775 MGA458761:MGA458775 MPW458761:MPW458775 MZS458761:MZS458775 NJO458761:NJO458775 NTK458761:NTK458775 ODG458761:ODG458775 ONC458761:ONC458775 OWY458761:OWY458775 PGU458761:PGU458775 PQQ458761:PQQ458775 QAM458761:QAM458775 QKI458761:QKI458775 QUE458761:QUE458775 REA458761:REA458775 RNW458761:RNW458775 RXS458761:RXS458775 SHO458761:SHO458775 SRK458761:SRK458775 TBG458761:TBG458775 TLC458761:TLC458775 TUY458761:TUY458775 UEU458761:UEU458775 UOQ458761:UOQ458775 UYM458761:UYM458775 VII458761:VII458775 VSE458761:VSE458775 WCA458761:WCA458775 WLW458761:WLW458775 WVS458761:WVS458775 J524297:J524311 JG524297:JG524311 TC524297:TC524311 ACY524297:ACY524311 AMU524297:AMU524311 AWQ524297:AWQ524311 BGM524297:BGM524311 BQI524297:BQI524311 CAE524297:CAE524311 CKA524297:CKA524311 CTW524297:CTW524311 DDS524297:DDS524311 DNO524297:DNO524311 DXK524297:DXK524311 EHG524297:EHG524311 ERC524297:ERC524311 FAY524297:FAY524311 FKU524297:FKU524311 FUQ524297:FUQ524311 GEM524297:GEM524311 GOI524297:GOI524311 GYE524297:GYE524311 HIA524297:HIA524311 HRW524297:HRW524311 IBS524297:IBS524311 ILO524297:ILO524311 IVK524297:IVK524311 JFG524297:JFG524311 JPC524297:JPC524311 JYY524297:JYY524311 KIU524297:KIU524311 KSQ524297:KSQ524311 LCM524297:LCM524311 LMI524297:LMI524311 LWE524297:LWE524311 MGA524297:MGA524311 MPW524297:MPW524311 MZS524297:MZS524311 NJO524297:NJO524311 NTK524297:NTK524311 ODG524297:ODG524311 ONC524297:ONC524311 OWY524297:OWY524311 PGU524297:PGU524311 PQQ524297:PQQ524311 QAM524297:QAM524311 QKI524297:QKI524311 QUE524297:QUE524311 REA524297:REA524311 RNW524297:RNW524311 RXS524297:RXS524311 SHO524297:SHO524311 SRK524297:SRK524311 TBG524297:TBG524311 TLC524297:TLC524311 TUY524297:TUY524311 UEU524297:UEU524311 UOQ524297:UOQ524311 UYM524297:UYM524311 VII524297:VII524311 VSE524297:VSE524311 WCA524297:WCA524311 WLW524297:WLW524311 WVS524297:WVS524311 J589833:J589847 JG589833:JG589847 TC589833:TC589847 ACY589833:ACY589847 AMU589833:AMU589847 AWQ589833:AWQ589847 BGM589833:BGM589847 BQI589833:BQI589847 CAE589833:CAE589847 CKA589833:CKA589847 CTW589833:CTW589847 DDS589833:DDS589847 DNO589833:DNO589847 DXK589833:DXK589847 EHG589833:EHG589847 ERC589833:ERC589847 FAY589833:FAY589847 FKU589833:FKU589847 FUQ589833:FUQ589847 GEM589833:GEM589847 GOI589833:GOI589847 GYE589833:GYE589847 HIA589833:HIA589847 HRW589833:HRW589847 IBS589833:IBS589847 ILO589833:ILO589847 IVK589833:IVK589847 JFG589833:JFG589847 JPC589833:JPC589847 JYY589833:JYY589847 KIU589833:KIU589847 KSQ589833:KSQ589847 LCM589833:LCM589847 LMI589833:LMI589847 LWE589833:LWE589847 MGA589833:MGA589847 MPW589833:MPW589847 MZS589833:MZS589847 NJO589833:NJO589847 NTK589833:NTK589847 ODG589833:ODG589847 ONC589833:ONC589847 OWY589833:OWY589847 PGU589833:PGU589847 PQQ589833:PQQ589847 QAM589833:QAM589847 QKI589833:QKI589847 QUE589833:QUE589847 REA589833:REA589847 RNW589833:RNW589847 RXS589833:RXS589847 SHO589833:SHO589847 SRK589833:SRK589847 TBG589833:TBG589847 TLC589833:TLC589847 TUY589833:TUY589847 UEU589833:UEU589847 UOQ589833:UOQ589847 UYM589833:UYM589847 VII589833:VII589847 VSE589833:VSE589847 WCA589833:WCA589847 WLW589833:WLW589847 WVS589833:WVS589847 J655369:J655383 JG655369:JG655383 TC655369:TC655383 ACY655369:ACY655383 AMU655369:AMU655383 AWQ655369:AWQ655383 BGM655369:BGM655383 BQI655369:BQI655383 CAE655369:CAE655383 CKA655369:CKA655383 CTW655369:CTW655383 DDS655369:DDS655383 DNO655369:DNO655383 DXK655369:DXK655383 EHG655369:EHG655383 ERC655369:ERC655383 FAY655369:FAY655383 FKU655369:FKU655383 FUQ655369:FUQ655383 GEM655369:GEM655383 GOI655369:GOI655383 GYE655369:GYE655383 HIA655369:HIA655383 HRW655369:HRW655383 IBS655369:IBS655383 ILO655369:ILO655383 IVK655369:IVK655383 JFG655369:JFG655383 JPC655369:JPC655383 JYY655369:JYY655383 KIU655369:KIU655383 KSQ655369:KSQ655383 LCM655369:LCM655383 LMI655369:LMI655383 LWE655369:LWE655383 MGA655369:MGA655383 MPW655369:MPW655383 MZS655369:MZS655383 NJO655369:NJO655383 NTK655369:NTK655383 ODG655369:ODG655383 ONC655369:ONC655383 OWY655369:OWY655383 PGU655369:PGU655383 PQQ655369:PQQ655383 QAM655369:QAM655383 QKI655369:QKI655383 QUE655369:QUE655383 REA655369:REA655383 RNW655369:RNW655383 RXS655369:RXS655383 SHO655369:SHO655383 SRK655369:SRK655383 TBG655369:TBG655383 TLC655369:TLC655383 TUY655369:TUY655383 UEU655369:UEU655383 UOQ655369:UOQ655383 UYM655369:UYM655383 VII655369:VII655383 VSE655369:VSE655383 WCA655369:WCA655383 WLW655369:WLW655383 WVS655369:WVS655383 J720905:J720919 JG720905:JG720919 TC720905:TC720919 ACY720905:ACY720919 AMU720905:AMU720919 AWQ720905:AWQ720919 BGM720905:BGM720919 BQI720905:BQI720919 CAE720905:CAE720919 CKA720905:CKA720919 CTW720905:CTW720919 DDS720905:DDS720919 DNO720905:DNO720919 DXK720905:DXK720919 EHG720905:EHG720919 ERC720905:ERC720919 FAY720905:FAY720919 FKU720905:FKU720919 FUQ720905:FUQ720919 GEM720905:GEM720919 GOI720905:GOI720919 GYE720905:GYE720919 HIA720905:HIA720919 HRW720905:HRW720919 IBS720905:IBS720919 ILO720905:ILO720919 IVK720905:IVK720919 JFG720905:JFG720919 JPC720905:JPC720919 JYY720905:JYY720919 KIU720905:KIU720919 KSQ720905:KSQ720919 LCM720905:LCM720919 LMI720905:LMI720919 LWE720905:LWE720919 MGA720905:MGA720919 MPW720905:MPW720919 MZS720905:MZS720919 NJO720905:NJO720919 NTK720905:NTK720919 ODG720905:ODG720919 ONC720905:ONC720919 OWY720905:OWY720919 PGU720905:PGU720919 PQQ720905:PQQ720919 QAM720905:QAM720919 QKI720905:QKI720919 QUE720905:QUE720919 REA720905:REA720919 RNW720905:RNW720919 RXS720905:RXS720919 SHO720905:SHO720919 SRK720905:SRK720919 TBG720905:TBG720919 TLC720905:TLC720919 TUY720905:TUY720919 UEU720905:UEU720919 UOQ720905:UOQ720919 UYM720905:UYM720919 VII720905:VII720919 VSE720905:VSE720919 WCA720905:WCA720919 WLW720905:WLW720919 WVS720905:WVS720919 J786441:J786455 JG786441:JG786455 TC786441:TC786455 ACY786441:ACY786455 AMU786441:AMU786455 AWQ786441:AWQ786455 BGM786441:BGM786455 BQI786441:BQI786455 CAE786441:CAE786455 CKA786441:CKA786455 CTW786441:CTW786455 DDS786441:DDS786455 DNO786441:DNO786455 DXK786441:DXK786455 EHG786441:EHG786455 ERC786441:ERC786455 FAY786441:FAY786455 FKU786441:FKU786455 FUQ786441:FUQ786455 GEM786441:GEM786455 GOI786441:GOI786455 GYE786441:GYE786455 HIA786441:HIA786455 HRW786441:HRW786455 IBS786441:IBS786455 ILO786441:ILO786455 IVK786441:IVK786455 JFG786441:JFG786455 JPC786441:JPC786455 JYY786441:JYY786455 KIU786441:KIU786455 KSQ786441:KSQ786455 LCM786441:LCM786455 LMI786441:LMI786455 LWE786441:LWE786455 MGA786441:MGA786455 MPW786441:MPW786455 MZS786441:MZS786455 NJO786441:NJO786455 NTK786441:NTK786455 ODG786441:ODG786455 ONC786441:ONC786455 OWY786441:OWY786455 PGU786441:PGU786455 PQQ786441:PQQ786455 QAM786441:QAM786455 QKI786441:QKI786455 QUE786441:QUE786455 REA786441:REA786455 RNW786441:RNW786455 RXS786441:RXS786455 SHO786441:SHO786455 SRK786441:SRK786455 TBG786441:TBG786455 TLC786441:TLC786455 TUY786441:TUY786455 UEU786441:UEU786455 UOQ786441:UOQ786455 UYM786441:UYM786455 VII786441:VII786455 VSE786441:VSE786455 WCA786441:WCA786455 WLW786441:WLW786455 WVS786441:WVS786455 J851977:J851991 JG851977:JG851991 TC851977:TC851991 ACY851977:ACY851991 AMU851977:AMU851991 AWQ851977:AWQ851991 BGM851977:BGM851991 BQI851977:BQI851991 CAE851977:CAE851991 CKA851977:CKA851991 CTW851977:CTW851991 DDS851977:DDS851991 DNO851977:DNO851991 DXK851977:DXK851991 EHG851977:EHG851991 ERC851977:ERC851991 FAY851977:FAY851991 FKU851977:FKU851991 FUQ851977:FUQ851991 GEM851977:GEM851991 GOI851977:GOI851991 GYE851977:GYE851991 HIA851977:HIA851991 HRW851977:HRW851991 IBS851977:IBS851991 ILO851977:ILO851991 IVK851977:IVK851991 JFG851977:JFG851991 JPC851977:JPC851991 JYY851977:JYY851991 KIU851977:KIU851991 KSQ851977:KSQ851991 LCM851977:LCM851991 LMI851977:LMI851991 LWE851977:LWE851991 MGA851977:MGA851991 MPW851977:MPW851991 MZS851977:MZS851991 NJO851977:NJO851991 NTK851977:NTK851991 ODG851977:ODG851991 ONC851977:ONC851991 OWY851977:OWY851991 PGU851977:PGU851991 PQQ851977:PQQ851991 QAM851977:QAM851991 QKI851977:QKI851991 QUE851977:QUE851991 REA851977:REA851991 RNW851977:RNW851991 RXS851977:RXS851991 SHO851977:SHO851991 SRK851977:SRK851991 TBG851977:TBG851991 TLC851977:TLC851991 TUY851977:TUY851991 UEU851977:UEU851991 UOQ851977:UOQ851991 UYM851977:UYM851991 VII851977:VII851991 VSE851977:VSE851991 WCA851977:WCA851991 WLW851977:WLW851991 WVS851977:WVS851991 J917513:J917527 JG917513:JG917527 TC917513:TC917527 ACY917513:ACY917527 AMU917513:AMU917527 AWQ917513:AWQ917527 BGM917513:BGM917527 BQI917513:BQI917527 CAE917513:CAE917527 CKA917513:CKA917527 CTW917513:CTW917527 DDS917513:DDS917527 DNO917513:DNO917527 DXK917513:DXK917527 EHG917513:EHG917527 ERC917513:ERC917527 FAY917513:FAY917527 FKU917513:FKU917527 FUQ917513:FUQ917527 GEM917513:GEM917527 GOI917513:GOI917527 GYE917513:GYE917527 HIA917513:HIA917527 HRW917513:HRW917527 IBS917513:IBS917527 ILO917513:ILO917527 IVK917513:IVK917527 JFG917513:JFG917527 JPC917513:JPC917527 JYY917513:JYY917527 KIU917513:KIU917527 KSQ917513:KSQ917527 LCM917513:LCM917527 LMI917513:LMI917527 LWE917513:LWE917527 MGA917513:MGA917527 MPW917513:MPW917527 MZS917513:MZS917527 NJO917513:NJO917527 NTK917513:NTK917527 ODG917513:ODG917527 ONC917513:ONC917527 OWY917513:OWY917527 PGU917513:PGU917527 PQQ917513:PQQ917527 QAM917513:QAM917527 QKI917513:QKI917527 QUE917513:QUE917527 REA917513:REA917527 RNW917513:RNW917527 RXS917513:RXS917527 SHO917513:SHO917527 SRK917513:SRK917527 TBG917513:TBG917527 TLC917513:TLC917527 TUY917513:TUY917527 UEU917513:UEU917527 UOQ917513:UOQ917527 UYM917513:UYM917527 VII917513:VII917527 VSE917513:VSE917527 WCA917513:WCA917527 WLW917513:WLW917527 WVS917513:WVS917527 J983049:J983063 JG983049:JG983063 TC983049:TC983063 ACY983049:ACY983063 AMU983049:AMU983063 AWQ983049:AWQ983063 BGM983049:BGM983063 BQI983049:BQI983063 CAE983049:CAE983063 CKA983049:CKA983063 CTW983049:CTW983063 DDS983049:DDS983063 DNO983049:DNO983063 DXK983049:DXK983063 EHG983049:EHG983063 ERC983049:ERC983063 FAY983049:FAY983063 FKU983049:FKU983063 FUQ983049:FUQ983063 GEM983049:GEM983063 GOI983049:GOI983063 GYE983049:GYE983063 HIA983049:HIA983063 HRW983049:HRW983063 IBS983049:IBS983063 ILO983049:ILO983063 IVK983049:IVK983063 JFG983049:JFG983063 JPC983049:JPC983063 JYY983049:JYY983063 KIU983049:KIU983063 KSQ983049:KSQ983063 LCM983049:LCM983063 LMI983049:LMI983063 LWE983049:LWE983063 MGA983049:MGA983063 MPW983049:MPW983063 MZS983049:MZS983063 NJO983049:NJO983063 NTK983049:NTK983063 ODG983049:ODG983063 ONC983049:ONC983063 OWY983049:OWY983063 PGU983049:PGU983063 PQQ983049:PQQ983063 QAM983049:QAM983063 QKI983049:QKI983063 QUE983049:QUE983063 REA983049:REA983063 RNW983049:RNW983063 RXS983049:RXS983063 SHO983049:SHO983063 SRK983049:SRK983063 TBG983049:TBG983063 TLC983049:TLC983063 TUY983049:TUY983063 UEU983049:UEU983063 UOQ983049:UOQ983063 UYM983049:UYM983063 VII983049:VII983063 VSE983049:VSE983063 WCA983049:WCA983063 WLW983049:WLW983063 WVS983049:WVS983063" xr:uid="{00000000-0002-0000-0700-000000000000}">
      <formula1>4</formula1>
    </dataValidation>
    <dataValidation type="textLength" operator="equal" allowBlank="1" showInputMessage="1" showErrorMessage="1" errorTitle="Invalid data!" error="GASB number must be 4 digits." sqref="D14:D28 JA14:JA28 SW14:SW28 ACS14:ACS28 AMO14:AMO28 AWK14:AWK28 BGG14:BGG28 BQC14:BQC28 BZY14:BZY28 CJU14:CJU28 CTQ14:CTQ28 DDM14:DDM28 DNI14:DNI28 DXE14:DXE28 EHA14:EHA28 EQW14:EQW28 FAS14:FAS28 FKO14:FKO28 FUK14:FUK28 GEG14:GEG28 GOC14:GOC28 GXY14:GXY28 HHU14:HHU28 HRQ14:HRQ28 IBM14:IBM28 ILI14:ILI28 IVE14:IVE28 JFA14:JFA28 JOW14:JOW28 JYS14:JYS28 KIO14:KIO28 KSK14:KSK28 LCG14:LCG28 LMC14:LMC28 LVY14:LVY28 MFU14:MFU28 MPQ14:MPQ28 MZM14:MZM28 NJI14:NJI28 NTE14:NTE28 ODA14:ODA28 OMW14:OMW28 OWS14:OWS28 PGO14:PGO28 PQK14:PQK28 QAG14:QAG28 QKC14:QKC28 QTY14:QTY28 RDU14:RDU28 RNQ14:RNQ28 RXM14:RXM28 SHI14:SHI28 SRE14:SRE28 TBA14:TBA28 TKW14:TKW28 TUS14:TUS28 UEO14:UEO28 UOK14:UOK28 UYG14:UYG28 VIC14:VIC28 VRY14:VRY28 WBU14:WBU28 WLQ14:WLQ28 WVM14:WVM28 D65545:D65559 JA65545:JA65559 SW65545:SW65559 ACS65545:ACS65559 AMO65545:AMO65559 AWK65545:AWK65559 BGG65545:BGG65559 BQC65545:BQC65559 BZY65545:BZY65559 CJU65545:CJU65559 CTQ65545:CTQ65559 DDM65545:DDM65559 DNI65545:DNI65559 DXE65545:DXE65559 EHA65545:EHA65559 EQW65545:EQW65559 FAS65545:FAS65559 FKO65545:FKO65559 FUK65545:FUK65559 GEG65545:GEG65559 GOC65545:GOC65559 GXY65545:GXY65559 HHU65545:HHU65559 HRQ65545:HRQ65559 IBM65545:IBM65559 ILI65545:ILI65559 IVE65545:IVE65559 JFA65545:JFA65559 JOW65545:JOW65559 JYS65545:JYS65559 KIO65545:KIO65559 KSK65545:KSK65559 LCG65545:LCG65559 LMC65545:LMC65559 LVY65545:LVY65559 MFU65545:MFU65559 MPQ65545:MPQ65559 MZM65545:MZM65559 NJI65545:NJI65559 NTE65545:NTE65559 ODA65545:ODA65559 OMW65545:OMW65559 OWS65545:OWS65559 PGO65545:PGO65559 PQK65545:PQK65559 QAG65545:QAG65559 QKC65545:QKC65559 QTY65545:QTY65559 RDU65545:RDU65559 RNQ65545:RNQ65559 RXM65545:RXM65559 SHI65545:SHI65559 SRE65545:SRE65559 TBA65545:TBA65559 TKW65545:TKW65559 TUS65545:TUS65559 UEO65545:UEO65559 UOK65545:UOK65559 UYG65545:UYG65559 VIC65545:VIC65559 VRY65545:VRY65559 WBU65545:WBU65559 WLQ65545:WLQ65559 WVM65545:WVM65559 D131081:D131095 JA131081:JA131095 SW131081:SW131095 ACS131081:ACS131095 AMO131081:AMO131095 AWK131081:AWK131095 BGG131081:BGG131095 BQC131081:BQC131095 BZY131081:BZY131095 CJU131081:CJU131095 CTQ131081:CTQ131095 DDM131081:DDM131095 DNI131081:DNI131095 DXE131081:DXE131095 EHA131081:EHA131095 EQW131081:EQW131095 FAS131081:FAS131095 FKO131081:FKO131095 FUK131081:FUK131095 GEG131081:GEG131095 GOC131081:GOC131095 GXY131081:GXY131095 HHU131081:HHU131095 HRQ131081:HRQ131095 IBM131081:IBM131095 ILI131081:ILI131095 IVE131081:IVE131095 JFA131081:JFA131095 JOW131081:JOW131095 JYS131081:JYS131095 KIO131081:KIO131095 KSK131081:KSK131095 LCG131081:LCG131095 LMC131081:LMC131095 LVY131081:LVY131095 MFU131081:MFU131095 MPQ131081:MPQ131095 MZM131081:MZM131095 NJI131081:NJI131095 NTE131081:NTE131095 ODA131081:ODA131095 OMW131081:OMW131095 OWS131081:OWS131095 PGO131081:PGO131095 PQK131081:PQK131095 QAG131081:QAG131095 QKC131081:QKC131095 QTY131081:QTY131095 RDU131081:RDU131095 RNQ131081:RNQ131095 RXM131081:RXM131095 SHI131081:SHI131095 SRE131081:SRE131095 TBA131081:TBA131095 TKW131081:TKW131095 TUS131081:TUS131095 UEO131081:UEO131095 UOK131081:UOK131095 UYG131081:UYG131095 VIC131081:VIC131095 VRY131081:VRY131095 WBU131081:WBU131095 WLQ131081:WLQ131095 WVM131081:WVM131095 D196617:D196631 JA196617:JA196631 SW196617:SW196631 ACS196617:ACS196631 AMO196617:AMO196631 AWK196617:AWK196631 BGG196617:BGG196631 BQC196617:BQC196631 BZY196617:BZY196631 CJU196617:CJU196631 CTQ196617:CTQ196631 DDM196617:DDM196631 DNI196617:DNI196631 DXE196617:DXE196631 EHA196617:EHA196631 EQW196617:EQW196631 FAS196617:FAS196631 FKO196617:FKO196631 FUK196617:FUK196631 GEG196617:GEG196631 GOC196617:GOC196631 GXY196617:GXY196631 HHU196617:HHU196631 HRQ196617:HRQ196631 IBM196617:IBM196631 ILI196617:ILI196631 IVE196617:IVE196631 JFA196617:JFA196631 JOW196617:JOW196631 JYS196617:JYS196631 KIO196617:KIO196631 KSK196617:KSK196631 LCG196617:LCG196631 LMC196617:LMC196631 LVY196617:LVY196631 MFU196617:MFU196631 MPQ196617:MPQ196631 MZM196617:MZM196631 NJI196617:NJI196631 NTE196617:NTE196631 ODA196617:ODA196631 OMW196617:OMW196631 OWS196617:OWS196631 PGO196617:PGO196631 PQK196617:PQK196631 QAG196617:QAG196631 QKC196617:QKC196631 QTY196617:QTY196631 RDU196617:RDU196631 RNQ196617:RNQ196631 RXM196617:RXM196631 SHI196617:SHI196631 SRE196617:SRE196631 TBA196617:TBA196631 TKW196617:TKW196631 TUS196617:TUS196631 UEO196617:UEO196631 UOK196617:UOK196631 UYG196617:UYG196631 VIC196617:VIC196631 VRY196617:VRY196631 WBU196617:WBU196631 WLQ196617:WLQ196631 WVM196617:WVM196631 D262153:D262167 JA262153:JA262167 SW262153:SW262167 ACS262153:ACS262167 AMO262153:AMO262167 AWK262153:AWK262167 BGG262153:BGG262167 BQC262153:BQC262167 BZY262153:BZY262167 CJU262153:CJU262167 CTQ262153:CTQ262167 DDM262153:DDM262167 DNI262153:DNI262167 DXE262153:DXE262167 EHA262153:EHA262167 EQW262153:EQW262167 FAS262153:FAS262167 FKO262153:FKO262167 FUK262153:FUK262167 GEG262153:GEG262167 GOC262153:GOC262167 GXY262153:GXY262167 HHU262153:HHU262167 HRQ262153:HRQ262167 IBM262153:IBM262167 ILI262153:ILI262167 IVE262153:IVE262167 JFA262153:JFA262167 JOW262153:JOW262167 JYS262153:JYS262167 KIO262153:KIO262167 KSK262153:KSK262167 LCG262153:LCG262167 LMC262153:LMC262167 LVY262153:LVY262167 MFU262153:MFU262167 MPQ262153:MPQ262167 MZM262153:MZM262167 NJI262153:NJI262167 NTE262153:NTE262167 ODA262153:ODA262167 OMW262153:OMW262167 OWS262153:OWS262167 PGO262153:PGO262167 PQK262153:PQK262167 QAG262153:QAG262167 QKC262153:QKC262167 QTY262153:QTY262167 RDU262153:RDU262167 RNQ262153:RNQ262167 RXM262153:RXM262167 SHI262153:SHI262167 SRE262153:SRE262167 TBA262153:TBA262167 TKW262153:TKW262167 TUS262153:TUS262167 UEO262153:UEO262167 UOK262153:UOK262167 UYG262153:UYG262167 VIC262153:VIC262167 VRY262153:VRY262167 WBU262153:WBU262167 WLQ262153:WLQ262167 WVM262153:WVM262167 D327689:D327703 JA327689:JA327703 SW327689:SW327703 ACS327689:ACS327703 AMO327689:AMO327703 AWK327689:AWK327703 BGG327689:BGG327703 BQC327689:BQC327703 BZY327689:BZY327703 CJU327689:CJU327703 CTQ327689:CTQ327703 DDM327689:DDM327703 DNI327689:DNI327703 DXE327689:DXE327703 EHA327689:EHA327703 EQW327689:EQW327703 FAS327689:FAS327703 FKO327689:FKO327703 FUK327689:FUK327703 GEG327689:GEG327703 GOC327689:GOC327703 GXY327689:GXY327703 HHU327689:HHU327703 HRQ327689:HRQ327703 IBM327689:IBM327703 ILI327689:ILI327703 IVE327689:IVE327703 JFA327689:JFA327703 JOW327689:JOW327703 JYS327689:JYS327703 KIO327689:KIO327703 KSK327689:KSK327703 LCG327689:LCG327703 LMC327689:LMC327703 LVY327689:LVY327703 MFU327689:MFU327703 MPQ327689:MPQ327703 MZM327689:MZM327703 NJI327689:NJI327703 NTE327689:NTE327703 ODA327689:ODA327703 OMW327689:OMW327703 OWS327689:OWS327703 PGO327689:PGO327703 PQK327689:PQK327703 QAG327689:QAG327703 QKC327689:QKC327703 QTY327689:QTY327703 RDU327689:RDU327703 RNQ327689:RNQ327703 RXM327689:RXM327703 SHI327689:SHI327703 SRE327689:SRE327703 TBA327689:TBA327703 TKW327689:TKW327703 TUS327689:TUS327703 UEO327689:UEO327703 UOK327689:UOK327703 UYG327689:UYG327703 VIC327689:VIC327703 VRY327689:VRY327703 WBU327689:WBU327703 WLQ327689:WLQ327703 WVM327689:WVM327703 D393225:D393239 JA393225:JA393239 SW393225:SW393239 ACS393225:ACS393239 AMO393225:AMO393239 AWK393225:AWK393239 BGG393225:BGG393239 BQC393225:BQC393239 BZY393225:BZY393239 CJU393225:CJU393239 CTQ393225:CTQ393239 DDM393225:DDM393239 DNI393225:DNI393239 DXE393225:DXE393239 EHA393225:EHA393239 EQW393225:EQW393239 FAS393225:FAS393239 FKO393225:FKO393239 FUK393225:FUK393239 GEG393225:GEG393239 GOC393225:GOC393239 GXY393225:GXY393239 HHU393225:HHU393239 HRQ393225:HRQ393239 IBM393225:IBM393239 ILI393225:ILI393239 IVE393225:IVE393239 JFA393225:JFA393239 JOW393225:JOW393239 JYS393225:JYS393239 KIO393225:KIO393239 KSK393225:KSK393239 LCG393225:LCG393239 LMC393225:LMC393239 LVY393225:LVY393239 MFU393225:MFU393239 MPQ393225:MPQ393239 MZM393225:MZM393239 NJI393225:NJI393239 NTE393225:NTE393239 ODA393225:ODA393239 OMW393225:OMW393239 OWS393225:OWS393239 PGO393225:PGO393239 PQK393225:PQK393239 QAG393225:QAG393239 QKC393225:QKC393239 QTY393225:QTY393239 RDU393225:RDU393239 RNQ393225:RNQ393239 RXM393225:RXM393239 SHI393225:SHI393239 SRE393225:SRE393239 TBA393225:TBA393239 TKW393225:TKW393239 TUS393225:TUS393239 UEO393225:UEO393239 UOK393225:UOK393239 UYG393225:UYG393239 VIC393225:VIC393239 VRY393225:VRY393239 WBU393225:WBU393239 WLQ393225:WLQ393239 WVM393225:WVM393239 D458761:D458775 JA458761:JA458775 SW458761:SW458775 ACS458761:ACS458775 AMO458761:AMO458775 AWK458761:AWK458775 BGG458761:BGG458775 BQC458761:BQC458775 BZY458761:BZY458775 CJU458761:CJU458775 CTQ458761:CTQ458775 DDM458761:DDM458775 DNI458761:DNI458775 DXE458761:DXE458775 EHA458761:EHA458775 EQW458761:EQW458775 FAS458761:FAS458775 FKO458761:FKO458775 FUK458761:FUK458775 GEG458761:GEG458775 GOC458761:GOC458775 GXY458761:GXY458775 HHU458761:HHU458775 HRQ458761:HRQ458775 IBM458761:IBM458775 ILI458761:ILI458775 IVE458761:IVE458775 JFA458761:JFA458775 JOW458761:JOW458775 JYS458761:JYS458775 KIO458761:KIO458775 KSK458761:KSK458775 LCG458761:LCG458775 LMC458761:LMC458775 LVY458761:LVY458775 MFU458761:MFU458775 MPQ458761:MPQ458775 MZM458761:MZM458775 NJI458761:NJI458775 NTE458761:NTE458775 ODA458761:ODA458775 OMW458761:OMW458775 OWS458761:OWS458775 PGO458761:PGO458775 PQK458761:PQK458775 QAG458761:QAG458775 QKC458761:QKC458775 QTY458761:QTY458775 RDU458761:RDU458775 RNQ458761:RNQ458775 RXM458761:RXM458775 SHI458761:SHI458775 SRE458761:SRE458775 TBA458761:TBA458775 TKW458761:TKW458775 TUS458761:TUS458775 UEO458761:UEO458775 UOK458761:UOK458775 UYG458761:UYG458775 VIC458761:VIC458775 VRY458761:VRY458775 WBU458761:WBU458775 WLQ458761:WLQ458775 WVM458761:WVM458775 D524297:D524311 JA524297:JA524311 SW524297:SW524311 ACS524297:ACS524311 AMO524297:AMO524311 AWK524297:AWK524311 BGG524297:BGG524311 BQC524297:BQC524311 BZY524297:BZY524311 CJU524297:CJU524311 CTQ524297:CTQ524311 DDM524297:DDM524311 DNI524297:DNI524311 DXE524297:DXE524311 EHA524297:EHA524311 EQW524297:EQW524311 FAS524297:FAS524311 FKO524297:FKO524311 FUK524297:FUK524311 GEG524297:GEG524311 GOC524297:GOC524311 GXY524297:GXY524311 HHU524297:HHU524311 HRQ524297:HRQ524311 IBM524297:IBM524311 ILI524297:ILI524311 IVE524297:IVE524311 JFA524297:JFA524311 JOW524297:JOW524311 JYS524297:JYS524311 KIO524297:KIO524311 KSK524297:KSK524311 LCG524297:LCG524311 LMC524297:LMC524311 LVY524297:LVY524311 MFU524297:MFU524311 MPQ524297:MPQ524311 MZM524297:MZM524311 NJI524297:NJI524311 NTE524297:NTE524311 ODA524297:ODA524311 OMW524297:OMW524311 OWS524297:OWS524311 PGO524297:PGO524311 PQK524297:PQK524311 QAG524297:QAG524311 QKC524297:QKC524311 QTY524297:QTY524311 RDU524297:RDU524311 RNQ524297:RNQ524311 RXM524297:RXM524311 SHI524297:SHI524311 SRE524297:SRE524311 TBA524297:TBA524311 TKW524297:TKW524311 TUS524297:TUS524311 UEO524297:UEO524311 UOK524297:UOK524311 UYG524297:UYG524311 VIC524297:VIC524311 VRY524297:VRY524311 WBU524297:WBU524311 WLQ524297:WLQ524311 WVM524297:WVM524311 D589833:D589847 JA589833:JA589847 SW589833:SW589847 ACS589833:ACS589847 AMO589833:AMO589847 AWK589833:AWK589847 BGG589833:BGG589847 BQC589833:BQC589847 BZY589833:BZY589847 CJU589833:CJU589847 CTQ589833:CTQ589847 DDM589833:DDM589847 DNI589833:DNI589847 DXE589833:DXE589847 EHA589833:EHA589847 EQW589833:EQW589847 FAS589833:FAS589847 FKO589833:FKO589847 FUK589833:FUK589847 GEG589833:GEG589847 GOC589833:GOC589847 GXY589833:GXY589847 HHU589833:HHU589847 HRQ589833:HRQ589847 IBM589833:IBM589847 ILI589833:ILI589847 IVE589833:IVE589847 JFA589833:JFA589847 JOW589833:JOW589847 JYS589833:JYS589847 KIO589833:KIO589847 KSK589833:KSK589847 LCG589833:LCG589847 LMC589833:LMC589847 LVY589833:LVY589847 MFU589833:MFU589847 MPQ589833:MPQ589847 MZM589833:MZM589847 NJI589833:NJI589847 NTE589833:NTE589847 ODA589833:ODA589847 OMW589833:OMW589847 OWS589833:OWS589847 PGO589833:PGO589847 PQK589833:PQK589847 QAG589833:QAG589847 QKC589833:QKC589847 QTY589833:QTY589847 RDU589833:RDU589847 RNQ589833:RNQ589847 RXM589833:RXM589847 SHI589833:SHI589847 SRE589833:SRE589847 TBA589833:TBA589847 TKW589833:TKW589847 TUS589833:TUS589847 UEO589833:UEO589847 UOK589833:UOK589847 UYG589833:UYG589847 VIC589833:VIC589847 VRY589833:VRY589847 WBU589833:WBU589847 WLQ589833:WLQ589847 WVM589833:WVM589847 D655369:D655383 JA655369:JA655383 SW655369:SW655383 ACS655369:ACS655383 AMO655369:AMO655383 AWK655369:AWK655383 BGG655369:BGG655383 BQC655369:BQC655383 BZY655369:BZY655383 CJU655369:CJU655383 CTQ655369:CTQ655383 DDM655369:DDM655383 DNI655369:DNI655383 DXE655369:DXE655383 EHA655369:EHA655383 EQW655369:EQW655383 FAS655369:FAS655383 FKO655369:FKO655383 FUK655369:FUK655383 GEG655369:GEG655383 GOC655369:GOC655383 GXY655369:GXY655383 HHU655369:HHU655383 HRQ655369:HRQ655383 IBM655369:IBM655383 ILI655369:ILI655383 IVE655369:IVE655383 JFA655369:JFA655383 JOW655369:JOW655383 JYS655369:JYS655383 KIO655369:KIO655383 KSK655369:KSK655383 LCG655369:LCG655383 LMC655369:LMC655383 LVY655369:LVY655383 MFU655369:MFU655383 MPQ655369:MPQ655383 MZM655369:MZM655383 NJI655369:NJI655383 NTE655369:NTE655383 ODA655369:ODA655383 OMW655369:OMW655383 OWS655369:OWS655383 PGO655369:PGO655383 PQK655369:PQK655383 QAG655369:QAG655383 QKC655369:QKC655383 QTY655369:QTY655383 RDU655369:RDU655383 RNQ655369:RNQ655383 RXM655369:RXM655383 SHI655369:SHI655383 SRE655369:SRE655383 TBA655369:TBA655383 TKW655369:TKW655383 TUS655369:TUS655383 UEO655369:UEO655383 UOK655369:UOK655383 UYG655369:UYG655383 VIC655369:VIC655383 VRY655369:VRY655383 WBU655369:WBU655383 WLQ655369:WLQ655383 WVM655369:WVM655383 D720905:D720919 JA720905:JA720919 SW720905:SW720919 ACS720905:ACS720919 AMO720905:AMO720919 AWK720905:AWK720919 BGG720905:BGG720919 BQC720905:BQC720919 BZY720905:BZY720919 CJU720905:CJU720919 CTQ720905:CTQ720919 DDM720905:DDM720919 DNI720905:DNI720919 DXE720905:DXE720919 EHA720905:EHA720919 EQW720905:EQW720919 FAS720905:FAS720919 FKO720905:FKO720919 FUK720905:FUK720919 GEG720905:GEG720919 GOC720905:GOC720919 GXY720905:GXY720919 HHU720905:HHU720919 HRQ720905:HRQ720919 IBM720905:IBM720919 ILI720905:ILI720919 IVE720905:IVE720919 JFA720905:JFA720919 JOW720905:JOW720919 JYS720905:JYS720919 KIO720905:KIO720919 KSK720905:KSK720919 LCG720905:LCG720919 LMC720905:LMC720919 LVY720905:LVY720919 MFU720905:MFU720919 MPQ720905:MPQ720919 MZM720905:MZM720919 NJI720905:NJI720919 NTE720905:NTE720919 ODA720905:ODA720919 OMW720905:OMW720919 OWS720905:OWS720919 PGO720905:PGO720919 PQK720905:PQK720919 QAG720905:QAG720919 QKC720905:QKC720919 QTY720905:QTY720919 RDU720905:RDU720919 RNQ720905:RNQ720919 RXM720905:RXM720919 SHI720905:SHI720919 SRE720905:SRE720919 TBA720905:TBA720919 TKW720905:TKW720919 TUS720905:TUS720919 UEO720905:UEO720919 UOK720905:UOK720919 UYG720905:UYG720919 VIC720905:VIC720919 VRY720905:VRY720919 WBU720905:WBU720919 WLQ720905:WLQ720919 WVM720905:WVM720919 D786441:D786455 JA786441:JA786455 SW786441:SW786455 ACS786441:ACS786455 AMO786441:AMO786455 AWK786441:AWK786455 BGG786441:BGG786455 BQC786441:BQC786455 BZY786441:BZY786455 CJU786441:CJU786455 CTQ786441:CTQ786455 DDM786441:DDM786455 DNI786441:DNI786455 DXE786441:DXE786455 EHA786441:EHA786455 EQW786441:EQW786455 FAS786441:FAS786455 FKO786441:FKO786455 FUK786441:FUK786455 GEG786441:GEG786455 GOC786441:GOC786455 GXY786441:GXY786455 HHU786441:HHU786455 HRQ786441:HRQ786455 IBM786441:IBM786455 ILI786441:ILI786455 IVE786441:IVE786455 JFA786441:JFA786455 JOW786441:JOW786455 JYS786441:JYS786455 KIO786441:KIO786455 KSK786441:KSK786455 LCG786441:LCG786455 LMC786441:LMC786455 LVY786441:LVY786455 MFU786441:MFU786455 MPQ786441:MPQ786455 MZM786441:MZM786455 NJI786441:NJI786455 NTE786441:NTE786455 ODA786441:ODA786455 OMW786441:OMW786455 OWS786441:OWS786455 PGO786441:PGO786455 PQK786441:PQK786455 QAG786441:QAG786455 QKC786441:QKC786455 QTY786441:QTY786455 RDU786441:RDU786455 RNQ786441:RNQ786455 RXM786441:RXM786455 SHI786441:SHI786455 SRE786441:SRE786455 TBA786441:TBA786455 TKW786441:TKW786455 TUS786441:TUS786455 UEO786441:UEO786455 UOK786441:UOK786455 UYG786441:UYG786455 VIC786441:VIC786455 VRY786441:VRY786455 WBU786441:WBU786455 WLQ786441:WLQ786455 WVM786441:WVM786455 D851977:D851991 JA851977:JA851991 SW851977:SW851991 ACS851977:ACS851991 AMO851977:AMO851991 AWK851977:AWK851991 BGG851977:BGG851991 BQC851977:BQC851991 BZY851977:BZY851991 CJU851977:CJU851991 CTQ851977:CTQ851991 DDM851977:DDM851991 DNI851977:DNI851991 DXE851977:DXE851991 EHA851977:EHA851991 EQW851977:EQW851991 FAS851977:FAS851991 FKO851977:FKO851991 FUK851977:FUK851991 GEG851977:GEG851991 GOC851977:GOC851991 GXY851977:GXY851991 HHU851977:HHU851991 HRQ851977:HRQ851991 IBM851977:IBM851991 ILI851977:ILI851991 IVE851977:IVE851991 JFA851977:JFA851991 JOW851977:JOW851991 JYS851977:JYS851991 KIO851977:KIO851991 KSK851977:KSK851991 LCG851977:LCG851991 LMC851977:LMC851991 LVY851977:LVY851991 MFU851977:MFU851991 MPQ851977:MPQ851991 MZM851977:MZM851991 NJI851977:NJI851991 NTE851977:NTE851991 ODA851977:ODA851991 OMW851977:OMW851991 OWS851977:OWS851991 PGO851977:PGO851991 PQK851977:PQK851991 QAG851977:QAG851991 QKC851977:QKC851991 QTY851977:QTY851991 RDU851977:RDU851991 RNQ851977:RNQ851991 RXM851977:RXM851991 SHI851977:SHI851991 SRE851977:SRE851991 TBA851977:TBA851991 TKW851977:TKW851991 TUS851977:TUS851991 UEO851977:UEO851991 UOK851977:UOK851991 UYG851977:UYG851991 VIC851977:VIC851991 VRY851977:VRY851991 WBU851977:WBU851991 WLQ851977:WLQ851991 WVM851977:WVM851991 D917513:D917527 JA917513:JA917527 SW917513:SW917527 ACS917513:ACS917527 AMO917513:AMO917527 AWK917513:AWK917527 BGG917513:BGG917527 BQC917513:BQC917527 BZY917513:BZY917527 CJU917513:CJU917527 CTQ917513:CTQ917527 DDM917513:DDM917527 DNI917513:DNI917527 DXE917513:DXE917527 EHA917513:EHA917527 EQW917513:EQW917527 FAS917513:FAS917527 FKO917513:FKO917527 FUK917513:FUK917527 GEG917513:GEG917527 GOC917513:GOC917527 GXY917513:GXY917527 HHU917513:HHU917527 HRQ917513:HRQ917527 IBM917513:IBM917527 ILI917513:ILI917527 IVE917513:IVE917527 JFA917513:JFA917527 JOW917513:JOW917527 JYS917513:JYS917527 KIO917513:KIO917527 KSK917513:KSK917527 LCG917513:LCG917527 LMC917513:LMC917527 LVY917513:LVY917527 MFU917513:MFU917527 MPQ917513:MPQ917527 MZM917513:MZM917527 NJI917513:NJI917527 NTE917513:NTE917527 ODA917513:ODA917527 OMW917513:OMW917527 OWS917513:OWS917527 PGO917513:PGO917527 PQK917513:PQK917527 QAG917513:QAG917527 QKC917513:QKC917527 QTY917513:QTY917527 RDU917513:RDU917527 RNQ917513:RNQ917527 RXM917513:RXM917527 SHI917513:SHI917527 SRE917513:SRE917527 TBA917513:TBA917527 TKW917513:TKW917527 TUS917513:TUS917527 UEO917513:UEO917527 UOK917513:UOK917527 UYG917513:UYG917527 VIC917513:VIC917527 VRY917513:VRY917527 WBU917513:WBU917527 WLQ917513:WLQ917527 WVM917513:WVM917527 D983049:D983063 JA983049:JA983063 SW983049:SW983063 ACS983049:ACS983063 AMO983049:AMO983063 AWK983049:AWK983063 BGG983049:BGG983063 BQC983049:BQC983063 BZY983049:BZY983063 CJU983049:CJU983063 CTQ983049:CTQ983063 DDM983049:DDM983063 DNI983049:DNI983063 DXE983049:DXE983063 EHA983049:EHA983063 EQW983049:EQW983063 FAS983049:FAS983063 FKO983049:FKO983063 FUK983049:FUK983063 GEG983049:GEG983063 GOC983049:GOC983063 GXY983049:GXY983063 HHU983049:HHU983063 HRQ983049:HRQ983063 IBM983049:IBM983063 ILI983049:ILI983063 IVE983049:IVE983063 JFA983049:JFA983063 JOW983049:JOW983063 JYS983049:JYS983063 KIO983049:KIO983063 KSK983049:KSK983063 LCG983049:LCG983063 LMC983049:LMC983063 LVY983049:LVY983063 MFU983049:MFU983063 MPQ983049:MPQ983063 MZM983049:MZM983063 NJI983049:NJI983063 NTE983049:NTE983063 ODA983049:ODA983063 OMW983049:OMW983063 OWS983049:OWS983063 PGO983049:PGO983063 PQK983049:PQK983063 QAG983049:QAG983063 QKC983049:QKC983063 QTY983049:QTY983063 RDU983049:RDU983063 RNQ983049:RNQ983063 RXM983049:RXM983063 SHI983049:SHI983063 SRE983049:SRE983063 TBA983049:TBA983063 TKW983049:TKW983063 TUS983049:TUS983063 UEO983049:UEO983063 UOK983049:UOK983063 UYG983049:UYG983063 VIC983049:VIC983063 VRY983049:VRY983063 WBU983049:WBU983063 WLQ983049:WLQ983063 WVM983049:WVM983063 K14:L28 JH14:JI28 TD14:TE28 ACZ14:ADA28 AMV14:AMW28 AWR14:AWS28 BGN14:BGO28 BQJ14:BQK28 CAF14:CAG28 CKB14:CKC28 CTX14:CTY28 DDT14:DDU28 DNP14:DNQ28 DXL14:DXM28 EHH14:EHI28 ERD14:ERE28 FAZ14:FBA28 FKV14:FKW28 FUR14:FUS28 GEN14:GEO28 GOJ14:GOK28 GYF14:GYG28 HIB14:HIC28 HRX14:HRY28 IBT14:IBU28 ILP14:ILQ28 IVL14:IVM28 JFH14:JFI28 JPD14:JPE28 JYZ14:JZA28 KIV14:KIW28 KSR14:KSS28 LCN14:LCO28 LMJ14:LMK28 LWF14:LWG28 MGB14:MGC28 MPX14:MPY28 MZT14:MZU28 NJP14:NJQ28 NTL14:NTM28 ODH14:ODI28 OND14:ONE28 OWZ14:OXA28 PGV14:PGW28 PQR14:PQS28 QAN14:QAO28 QKJ14:QKK28 QUF14:QUG28 REB14:REC28 RNX14:RNY28 RXT14:RXU28 SHP14:SHQ28 SRL14:SRM28 TBH14:TBI28 TLD14:TLE28 TUZ14:TVA28 UEV14:UEW28 UOR14:UOS28 UYN14:UYO28 VIJ14:VIK28 VSF14:VSG28 WCB14:WCC28 WLX14:WLY28 WVT14:WVU28 K65545:L65559 JH65545:JI65559 TD65545:TE65559 ACZ65545:ADA65559 AMV65545:AMW65559 AWR65545:AWS65559 BGN65545:BGO65559 BQJ65545:BQK65559 CAF65545:CAG65559 CKB65545:CKC65559 CTX65545:CTY65559 DDT65545:DDU65559 DNP65545:DNQ65559 DXL65545:DXM65559 EHH65545:EHI65559 ERD65545:ERE65559 FAZ65545:FBA65559 FKV65545:FKW65559 FUR65545:FUS65559 GEN65545:GEO65559 GOJ65545:GOK65559 GYF65545:GYG65559 HIB65545:HIC65559 HRX65545:HRY65559 IBT65545:IBU65559 ILP65545:ILQ65559 IVL65545:IVM65559 JFH65545:JFI65559 JPD65545:JPE65559 JYZ65545:JZA65559 KIV65545:KIW65559 KSR65545:KSS65559 LCN65545:LCO65559 LMJ65545:LMK65559 LWF65545:LWG65559 MGB65545:MGC65559 MPX65545:MPY65559 MZT65545:MZU65559 NJP65545:NJQ65559 NTL65545:NTM65559 ODH65545:ODI65559 OND65545:ONE65559 OWZ65545:OXA65559 PGV65545:PGW65559 PQR65545:PQS65559 QAN65545:QAO65559 QKJ65545:QKK65559 QUF65545:QUG65559 REB65545:REC65559 RNX65545:RNY65559 RXT65545:RXU65559 SHP65545:SHQ65559 SRL65545:SRM65559 TBH65545:TBI65559 TLD65545:TLE65559 TUZ65545:TVA65559 UEV65545:UEW65559 UOR65545:UOS65559 UYN65545:UYO65559 VIJ65545:VIK65559 VSF65545:VSG65559 WCB65545:WCC65559 WLX65545:WLY65559 WVT65545:WVU65559 K131081:L131095 JH131081:JI131095 TD131081:TE131095 ACZ131081:ADA131095 AMV131081:AMW131095 AWR131081:AWS131095 BGN131081:BGO131095 BQJ131081:BQK131095 CAF131081:CAG131095 CKB131081:CKC131095 CTX131081:CTY131095 DDT131081:DDU131095 DNP131081:DNQ131095 DXL131081:DXM131095 EHH131081:EHI131095 ERD131081:ERE131095 FAZ131081:FBA131095 FKV131081:FKW131095 FUR131081:FUS131095 GEN131081:GEO131095 GOJ131081:GOK131095 GYF131081:GYG131095 HIB131081:HIC131095 HRX131081:HRY131095 IBT131081:IBU131095 ILP131081:ILQ131095 IVL131081:IVM131095 JFH131081:JFI131095 JPD131081:JPE131095 JYZ131081:JZA131095 KIV131081:KIW131095 KSR131081:KSS131095 LCN131081:LCO131095 LMJ131081:LMK131095 LWF131081:LWG131095 MGB131081:MGC131095 MPX131081:MPY131095 MZT131081:MZU131095 NJP131081:NJQ131095 NTL131081:NTM131095 ODH131081:ODI131095 OND131081:ONE131095 OWZ131081:OXA131095 PGV131081:PGW131095 PQR131081:PQS131095 QAN131081:QAO131095 QKJ131081:QKK131095 QUF131081:QUG131095 REB131081:REC131095 RNX131081:RNY131095 RXT131081:RXU131095 SHP131081:SHQ131095 SRL131081:SRM131095 TBH131081:TBI131095 TLD131081:TLE131095 TUZ131081:TVA131095 UEV131081:UEW131095 UOR131081:UOS131095 UYN131081:UYO131095 VIJ131081:VIK131095 VSF131081:VSG131095 WCB131081:WCC131095 WLX131081:WLY131095 WVT131081:WVU131095 K196617:L196631 JH196617:JI196631 TD196617:TE196631 ACZ196617:ADA196631 AMV196617:AMW196631 AWR196617:AWS196631 BGN196617:BGO196631 BQJ196617:BQK196631 CAF196617:CAG196631 CKB196617:CKC196631 CTX196617:CTY196631 DDT196617:DDU196631 DNP196617:DNQ196631 DXL196617:DXM196631 EHH196617:EHI196631 ERD196617:ERE196631 FAZ196617:FBA196631 FKV196617:FKW196631 FUR196617:FUS196631 GEN196617:GEO196631 GOJ196617:GOK196631 GYF196617:GYG196631 HIB196617:HIC196631 HRX196617:HRY196631 IBT196617:IBU196631 ILP196617:ILQ196631 IVL196617:IVM196631 JFH196617:JFI196631 JPD196617:JPE196631 JYZ196617:JZA196631 KIV196617:KIW196631 KSR196617:KSS196631 LCN196617:LCO196631 LMJ196617:LMK196631 LWF196617:LWG196631 MGB196617:MGC196631 MPX196617:MPY196631 MZT196617:MZU196631 NJP196617:NJQ196631 NTL196617:NTM196631 ODH196617:ODI196631 OND196617:ONE196631 OWZ196617:OXA196631 PGV196617:PGW196631 PQR196617:PQS196631 QAN196617:QAO196631 QKJ196617:QKK196631 QUF196617:QUG196631 REB196617:REC196631 RNX196617:RNY196631 RXT196617:RXU196631 SHP196617:SHQ196631 SRL196617:SRM196631 TBH196617:TBI196631 TLD196617:TLE196631 TUZ196617:TVA196631 UEV196617:UEW196631 UOR196617:UOS196631 UYN196617:UYO196631 VIJ196617:VIK196631 VSF196617:VSG196631 WCB196617:WCC196631 WLX196617:WLY196631 WVT196617:WVU196631 K262153:L262167 JH262153:JI262167 TD262153:TE262167 ACZ262153:ADA262167 AMV262153:AMW262167 AWR262153:AWS262167 BGN262153:BGO262167 BQJ262153:BQK262167 CAF262153:CAG262167 CKB262153:CKC262167 CTX262153:CTY262167 DDT262153:DDU262167 DNP262153:DNQ262167 DXL262153:DXM262167 EHH262153:EHI262167 ERD262153:ERE262167 FAZ262153:FBA262167 FKV262153:FKW262167 FUR262153:FUS262167 GEN262153:GEO262167 GOJ262153:GOK262167 GYF262153:GYG262167 HIB262153:HIC262167 HRX262153:HRY262167 IBT262153:IBU262167 ILP262153:ILQ262167 IVL262153:IVM262167 JFH262153:JFI262167 JPD262153:JPE262167 JYZ262153:JZA262167 KIV262153:KIW262167 KSR262153:KSS262167 LCN262153:LCO262167 LMJ262153:LMK262167 LWF262153:LWG262167 MGB262153:MGC262167 MPX262153:MPY262167 MZT262153:MZU262167 NJP262153:NJQ262167 NTL262153:NTM262167 ODH262153:ODI262167 OND262153:ONE262167 OWZ262153:OXA262167 PGV262153:PGW262167 PQR262153:PQS262167 QAN262153:QAO262167 QKJ262153:QKK262167 QUF262153:QUG262167 REB262153:REC262167 RNX262153:RNY262167 RXT262153:RXU262167 SHP262153:SHQ262167 SRL262153:SRM262167 TBH262153:TBI262167 TLD262153:TLE262167 TUZ262153:TVA262167 UEV262153:UEW262167 UOR262153:UOS262167 UYN262153:UYO262167 VIJ262153:VIK262167 VSF262153:VSG262167 WCB262153:WCC262167 WLX262153:WLY262167 WVT262153:WVU262167 K327689:L327703 JH327689:JI327703 TD327689:TE327703 ACZ327689:ADA327703 AMV327689:AMW327703 AWR327689:AWS327703 BGN327689:BGO327703 BQJ327689:BQK327703 CAF327689:CAG327703 CKB327689:CKC327703 CTX327689:CTY327703 DDT327689:DDU327703 DNP327689:DNQ327703 DXL327689:DXM327703 EHH327689:EHI327703 ERD327689:ERE327703 FAZ327689:FBA327703 FKV327689:FKW327703 FUR327689:FUS327703 GEN327689:GEO327703 GOJ327689:GOK327703 GYF327689:GYG327703 HIB327689:HIC327703 HRX327689:HRY327703 IBT327689:IBU327703 ILP327689:ILQ327703 IVL327689:IVM327703 JFH327689:JFI327703 JPD327689:JPE327703 JYZ327689:JZA327703 KIV327689:KIW327703 KSR327689:KSS327703 LCN327689:LCO327703 LMJ327689:LMK327703 LWF327689:LWG327703 MGB327689:MGC327703 MPX327689:MPY327703 MZT327689:MZU327703 NJP327689:NJQ327703 NTL327689:NTM327703 ODH327689:ODI327703 OND327689:ONE327703 OWZ327689:OXA327703 PGV327689:PGW327703 PQR327689:PQS327703 QAN327689:QAO327703 QKJ327689:QKK327703 QUF327689:QUG327703 REB327689:REC327703 RNX327689:RNY327703 RXT327689:RXU327703 SHP327689:SHQ327703 SRL327689:SRM327703 TBH327689:TBI327703 TLD327689:TLE327703 TUZ327689:TVA327703 UEV327689:UEW327703 UOR327689:UOS327703 UYN327689:UYO327703 VIJ327689:VIK327703 VSF327689:VSG327703 WCB327689:WCC327703 WLX327689:WLY327703 WVT327689:WVU327703 K393225:L393239 JH393225:JI393239 TD393225:TE393239 ACZ393225:ADA393239 AMV393225:AMW393239 AWR393225:AWS393239 BGN393225:BGO393239 BQJ393225:BQK393239 CAF393225:CAG393239 CKB393225:CKC393239 CTX393225:CTY393239 DDT393225:DDU393239 DNP393225:DNQ393239 DXL393225:DXM393239 EHH393225:EHI393239 ERD393225:ERE393239 FAZ393225:FBA393239 FKV393225:FKW393239 FUR393225:FUS393239 GEN393225:GEO393239 GOJ393225:GOK393239 GYF393225:GYG393239 HIB393225:HIC393239 HRX393225:HRY393239 IBT393225:IBU393239 ILP393225:ILQ393239 IVL393225:IVM393239 JFH393225:JFI393239 JPD393225:JPE393239 JYZ393225:JZA393239 KIV393225:KIW393239 KSR393225:KSS393239 LCN393225:LCO393239 LMJ393225:LMK393239 LWF393225:LWG393239 MGB393225:MGC393239 MPX393225:MPY393239 MZT393225:MZU393239 NJP393225:NJQ393239 NTL393225:NTM393239 ODH393225:ODI393239 OND393225:ONE393239 OWZ393225:OXA393239 PGV393225:PGW393239 PQR393225:PQS393239 QAN393225:QAO393239 QKJ393225:QKK393239 QUF393225:QUG393239 REB393225:REC393239 RNX393225:RNY393239 RXT393225:RXU393239 SHP393225:SHQ393239 SRL393225:SRM393239 TBH393225:TBI393239 TLD393225:TLE393239 TUZ393225:TVA393239 UEV393225:UEW393239 UOR393225:UOS393239 UYN393225:UYO393239 VIJ393225:VIK393239 VSF393225:VSG393239 WCB393225:WCC393239 WLX393225:WLY393239 WVT393225:WVU393239 K458761:L458775 JH458761:JI458775 TD458761:TE458775 ACZ458761:ADA458775 AMV458761:AMW458775 AWR458761:AWS458775 BGN458761:BGO458775 BQJ458761:BQK458775 CAF458761:CAG458775 CKB458761:CKC458775 CTX458761:CTY458775 DDT458761:DDU458775 DNP458761:DNQ458775 DXL458761:DXM458775 EHH458761:EHI458775 ERD458761:ERE458775 FAZ458761:FBA458775 FKV458761:FKW458775 FUR458761:FUS458775 GEN458761:GEO458775 GOJ458761:GOK458775 GYF458761:GYG458775 HIB458761:HIC458775 HRX458761:HRY458775 IBT458761:IBU458775 ILP458761:ILQ458775 IVL458761:IVM458775 JFH458761:JFI458775 JPD458761:JPE458775 JYZ458761:JZA458775 KIV458761:KIW458775 KSR458761:KSS458775 LCN458761:LCO458775 LMJ458761:LMK458775 LWF458761:LWG458775 MGB458761:MGC458775 MPX458761:MPY458775 MZT458761:MZU458775 NJP458761:NJQ458775 NTL458761:NTM458775 ODH458761:ODI458775 OND458761:ONE458775 OWZ458761:OXA458775 PGV458761:PGW458775 PQR458761:PQS458775 QAN458761:QAO458775 QKJ458761:QKK458775 QUF458761:QUG458775 REB458761:REC458775 RNX458761:RNY458775 RXT458761:RXU458775 SHP458761:SHQ458775 SRL458761:SRM458775 TBH458761:TBI458775 TLD458761:TLE458775 TUZ458761:TVA458775 UEV458761:UEW458775 UOR458761:UOS458775 UYN458761:UYO458775 VIJ458761:VIK458775 VSF458761:VSG458775 WCB458761:WCC458775 WLX458761:WLY458775 WVT458761:WVU458775 K524297:L524311 JH524297:JI524311 TD524297:TE524311 ACZ524297:ADA524311 AMV524297:AMW524311 AWR524297:AWS524311 BGN524297:BGO524311 BQJ524297:BQK524311 CAF524297:CAG524311 CKB524297:CKC524311 CTX524297:CTY524311 DDT524297:DDU524311 DNP524297:DNQ524311 DXL524297:DXM524311 EHH524297:EHI524311 ERD524297:ERE524311 FAZ524297:FBA524311 FKV524297:FKW524311 FUR524297:FUS524311 GEN524297:GEO524311 GOJ524297:GOK524311 GYF524297:GYG524311 HIB524297:HIC524311 HRX524297:HRY524311 IBT524297:IBU524311 ILP524297:ILQ524311 IVL524297:IVM524311 JFH524297:JFI524311 JPD524297:JPE524311 JYZ524297:JZA524311 KIV524297:KIW524311 KSR524297:KSS524311 LCN524297:LCO524311 LMJ524297:LMK524311 LWF524297:LWG524311 MGB524297:MGC524311 MPX524297:MPY524311 MZT524297:MZU524311 NJP524297:NJQ524311 NTL524297:NTM524311 ODH524297:ODI524311 OND524297:ONE524311 OWZ524297:OXA524311 PGV524297:PGW524311 PQR524297:PQS524311 QAN524297:QAO524311 QKJ524297:QKK524311 QUF524297:QUG524311 REB524297:REC524311 RNX524297:RNY524311 RXT524297:RXU524311 SHP524297:SHQ524311 SRL524297:SRM524311 TBH524297:TBI524311 TLD524297:TLE524311 TUZ524297:TVA524311 UEV524297:UEW524311 UOR524297:UOS524311 UYN524297:UYO524311 VIJ524297:VIK524311 VSF524297:VSG524311 WCB524297:WCC524311 WLX524297:WLY524311 WVT524297:WVU524311 K589833:L589847 JH589833:JI589847 TD589833:TE589847 ACZ589833:ADA589847 AMV589833:AMW589847 AWR589833:AWS589847 BGN589833:BGO589847 BQJ589833:BQK589847 CAF589833:CAG589847 CKB589833:CKC589847 CTX589833:CTY589847 DDT589833:DDU589847 DNP589833:DNQ589847 DXL589833:DXM589847 EHH589833:EHI589847 ERD589833:ERE589847 FAZ589833:FBA589847 FKV589833:FKW589847 FUR589833:FUS589847 GEN589833:GEO589847 GOJ589833:GOK589847 GYF589833:GYG589847 HIB589833:HIC589847 HRX589833:HRY589847 IBT589833:IBU589847 ILP589833:ILQ589847 IVL589833:IVM589847 JFH589833:JFI589847 JPD589833:JPE589847 JYZ589833:JZA589847 KIV589833:KIW589847 KSR589833:KSS589847 LCN589833:LCO589847 LMJ589833:LMK589847 LWF589833:LWG589847 MGB589833:MGC589847 MPX589833:MPY589847 MZT589833:MZU589847 NJP589833:NJQ589847 NTL589833:NTM589847 ODH589833:ODI589847 OND589833:ONE589847 OWZ589833:OXA589847 PGV589833:PGW589847 PQR589833:PQS589847 QAN589833:QAO589847 QKJ589833:QKK589847 QUF589833:QUG589847 REB589833:REC589847 RNX589833:RNY589847 RXT589833:RXU589847 SHP589833:SHQ589847 SRL589833:SRM589847 TBH589833:TBI589847 TLD589833:TLE589847 TUZ589833:TVA589847 UEV589833:UEW589847 UOR589833:UOS589847 UYN589833:UYO589847 VIJ589833:VIK589847 VSF589833:VSG589847 WCB589833:WCC589847 WLX589833:WLY589847 WVT589833:WVU589847 K655369:L655383 JH655369:JI655383 TD655369:TE655383 ACZ655369:ADA655383 AMV655369:AMW655383 AWR655369:AWS655383 BGN655369:BGO655383 BQJ655369:BQK655383 CAF655369:CAG655383 CKB655369:CKC655383 CTX655369:CTY655383 DDT655369:DDU655383 DNP655369:DNQ655383 DXL655369:DXM655383 EHH655369:EHI655383 ERD655369:ERE655383 FAZ655369:FBA655383 FKV655369:FKW655383 FUR655369:FUS655383 GEN655369:GEO655383 GOJ655369:GOK655383 GYF655369:GYG655383 HIB655369:HIC655383 HRX655369:HRY655383 IBT655369:IBU655383 ILP655369:ILQ655383 IVL655369:IVM655383 JFH655369:JFI655383 JPD655369:JPE655383 JYZ655369:JZA655383 KIV655369:KIW655383 KSR655369:KSS655383 LCN655369:LCO655383 LMJ655369:LMK655383 LWF655369:LWG655383 MGB655369:MGC655383 MPX655369:MPY655383 MZT655369:MZU655383 NJP655369:NJQ655383 NTL655369:NTM655383 ODH655369:ODI655383 OND655369:ONE655383 OWZ655369:OXA655383 PGV655369:PGW655383 PQR655369:PQS655383 QAN655369:QAO655383 QKJ655369:QKK655383 QUF655369:QUG655383 REB655369:REC655383 RNX655369:RNY655383 RXT655369:RXU655383 SHP655369:SHQ655383 SRL655369:SRM655383 TBH655369:TBI655383 TLD655369:TLE655383 TUZ655369:TVA655383 UEV655369:UEW655383 UOR655369:UOS655383 UYN655369:UYO655383 VIJ655369:VIK655383 VSF655369:VSG655383 WCB655369:WCC655383 WLX655369:WLY655383 WVT655369:WVU655383 K720905:L720919 JH720905:JI720919 TD720905:TE720919 ACZ720905:ADA720919 AMV720905:AMW720919 AWR720905:AWS720919 BGN720905:BGO720919 BQJ720905:BQK720919 CAF720905:CAG720919 CKB720905:CKC720919 CTX720905:CTY720919 DDT720905:DDU720919 DNP720905:DNQ720919 DXL720905:DXM720919 EHH720905:EHI720919 ERD720905:ERE720919 FAZ720905:FBA720919 FKV720905:FKW720919 FUR720905:FUS720919 GEN720905:GEO720919 GOJ720905:GOK720919 GYF720905:GYG720919 HIB720905:HIC720919 HRX720905:HRY720919 IBT720905:IBU720919 ILP720905:ILQ720919 IVL720905:IVM720919 JFH720905:JFI720919 JPD720905:JPE720919 JYZ720905:JZA720919 KIV720905:KIW720919 KSR720905:KSS720919 LCN720905:LCO720919 LMJ720905:LMK720919 LWF720905:LWG720919 MGB720905:MGC720919 MPX720905:MPY720919 MZT720905:MZU720919 NJP720905:NJQ720919 NTL720905:NTM720919 ODH720905:ODI720919 OND720905:ONE720919 OWZ720905:OXA720919 PGV720905:PGW720919 PQR720905:PQS720919 QAN720905:QAO720919 QKJ720905:QKK720919 QUF720905:QUG720919 REB720905:REC720919 RNX720905:RNY720919 RXT720905:RXU720919 SHP720905:SHQ720919 SRL720905:SRM720919 TBH720905:TBI720919 TLD720905:TLE720919 TUZ720905:TVA720919 UEV720905:UEW720919 UOR720905:UOS720919 UYN720905:UYO720919 VIJ720905:VIK720919 VSF720905:VSG720919 WCB720905:WCC720919 WLX720905:WLY720919 WVT720905:WVU720919 K786441:L786455 JH786441:JI786455 TD786441:TE786455 ACZ786441:ADA786455 AMV786441:AMW786455 AWR786441:AWS786455 BGN786441:BGO786455 BQJ786441:BQK786455 CAF786441:CAG786455 CKB786441:CKC786455 CTX786441:CTY786455 DDT786441:DDU786455 DNP786441:DNQ786455 DXL786441:DXM786455 EHH786441:EHI786455 ERD786441:ERE786455 FAZ786441:FBA786455 FKV786441:FKW786455 FUR786441:FUS786455 GEN786441:GEO786455 GOJ786441:GOK786455 GYF786441:GYG786455 HIB786441:HIC786455 HRX786441:HRY786455 IBT786441:IBU786455 ILP786441:ILQ786455 IVL786441:IVM786455 JFH786441:JFI786455 JPD786441:JPE786455 JYZ786441:JZA786455 KIV786441:KIW786455 KSR786441:KSS786455 LCN786441:LCO786455 LMJ786441:LMK786455 LWF786441:LWG786455 MGB786441:MGC786455 MPX786441:MPY786455 MZT786441:MZU786455 NJP786441:NJQ786455 NTL786441:NTM786455 ODH786441:ODI786455 OND786441:ONE786455 OWZ786441:OXA786455 PGV786441:PGW786455 PQR786441:PQS786455 QAN786441:QAO786455 QKJ786441:QKK786455 QUF786441:QUG786455 REB786441:REC786455 RNX786441:RNY786455 RXT786441:RXU786455 SHP786441:SHQ786455 SRL786441:SRM786455 TBH786441:TBI786455 TLD786441:TLE786455 TUZ786441:TVA786455 UEV786441:UEW786455 UOR786441:UOS786455 UYN786441:UYO786455 VIJ786441:VIK786455 VSF786441:VSG786455 WCB786441:WCC786455 WLX786441:WLY786455 WVT786441:WVU786455 K851977:L851991 JH851977:JI851991 TD851977:TE851991 ACZ851977:ADA851991 AMV851977:AMW851991 AWR851977:AWS851991 BGN851977:BGO851991 BQJ851977:BQK851991 CAF851977:CAG851991 CKB851977:CKC851991 CTX851977:CTY851991 DDT851977:DDU851991 DNP851977:DNQ851991 DXL851977:DXM851991 EHH851977:EHI851991 ERD851977:ERE851991 FAZ851977:FBA851991 FKV851977:FKW851991 FUR851977:FUS851991 GEN851977:GEO851991 GOJ851977:GOK851991 GYF851977:GYG851991 HIB851977:HIC851991 HRX851977:HRY851991 IBT851977:IBU851991 ILP851977:ILQ851991 IVL851977:IVM851991 JFH851977:JFI851991 JPD851977:JPE851991 JYZ851977:JZA851991 KIV851977:KIW851991 KSR851977:KSS851991 LCN851977:LCO851991 LMJ851977:LMK851991 LWF851977:LWG851991 MGB851977:MGC851991 MPX851977:MPY851991 MZT851977:MZU851991 NJP851977:NJQ851991 NTL851977:NTM851991 ODH851977:ODI851991 OND851977:ONE851991 OWZ851977:OXA851991 PGV851977:PGW851991 PQR851977:PQS851991 QAN851977:QAO851991 QKJ851977:QKK851991 QUF851977:QUG851991 REB851977:REC851991 RNX851977:RNY851991 RXT851977:RXU851991 SHP851977:SHQ851991 SRL851977:SRM851991 TBH851977:TBI851991 TLD851977:TLE851991 TUZ851977:TVA851991 UEV851977:UEW851991 UOR851977:UOS851991 UYN851977:UYO851991 VIJ851977:VIK851991 VSF851977:VSG851991 WCB851977:WCC851991 WLX851977:WLY851991 WVT851977:WVU851991 K917513:L917527 JH917513:JI917527 TD917513:TE917527 ACZ917513:ADA917527 AMV917513:AMW917527 AWR917513:AWS917527 BGN917513:BGO917527 BQJ917513:BQK917527 CAF917513:CAG917527 CKB917513:CKC917527 CTX917513:CTY917527 DDT917513:DDU917527 DNP917513:DNQ917527 DXL917513:DXM917527 EHH917513:EHI917527 ERD917513:ERE917527 FAZ917513:FBA917527 FKV917513:FKW917527 FUR917513:FUS917527 GEN917513:GEO917527 GOJ917513:GOK917527 GYF917513:GYG917527 HIB917513:HIC917527 HRX917513:HRY917527 IBT917513:IBU917527 ILP917513:ILQ917527 IVL917513:IVM917527 JFH917513:JFI917527 JPD917513:JPE917527 JYZ917513:JZA917527 KIV917513:KIW917527 KSR917513:KSS917527 LCN917513:LCO917527 LMJ917513:LMK917527 LWF917513:LWG917527 MGB917513:MGC917527 MPX917513:MPY917527 MZT917513:MZU917527 NJP917513:NJQ917527 NTL917513:NTM917527 ODH917513:ODI917527 OND917513:ONE917527 OWZ917513:OXA917527 PGV917513:PGW917527 PQR917513:PQS917527 QAN917513:QAO917527 QKJ917513:QKK917527 QUF917513:QUG917527 REB917513:REC917527 RNX917513:RNY917527 RXT917513:RXU917527 SHP917513:SHQ917527 SRL917513:SRM917527 TBH917513:TBI917527 TLD917513:TLE917527 TUZ917513:TVA917527 UEV917513:UEW917527 UOR917513:UOS917527 UYN917513:UYO917527 VIJ917513:VIK917527 VSF917513:VSG917527 WCB917513:WCC917527 WLX917513:WLY917527 WVT917513:WVU917527 K983049:L983063 JH983049:JI983063 TD983049:TE983063 ACZ983049:ADA983063 AMV983049:AMW983063 AWR983049:AWS983063 BGN983049:BGO983063 BQJ983049:BQK983063 CAF983049:CAG983063 CKB983049:CKC983063 CTX983049:CTY983063 DDT983049:DDU983063 DNP983049:DNQ983063 DXL983049:DXM983063 EHH983049:EHI983063 ERD983049:ERE983063 FAZ983049:FBA983063 FKV983049:FKW983063 FUR983049:FUS983063 GEN983049:GEO983063 GOJ983049:GOK983063 GYF983049:GYG983063 HIB983049:HIC983063 HRX983049:HRY983063 IBT983049:IBU983063 ILP983049:ILQ983063 IVL983049:IVM983063 JFH983049:JFI983063 JPD983049:JPE983063 JYZ983049:JZA983063 KIV983049:KIW983063 KSR983049:KSS983063 LCN983049:LCO983063 LMJ983049:LMK983063 LWF983049:LWG983063 MGB983049:MGC983063 MPX983049:MPY983063 MZT983049:MZU983063 NJP983049:NJQ983063 NTL983049:NTM983063 ODH983049:ODI983063 OND983049:ONE983063 OWZ983049:OXA983063 PGV983049:PGW983063 PQR983049:PQS983063 QAN983049:QAO983063 QKJ983049:QKK983063 QUF983049:QUG983063 REB983049:REC983063 RNX983049:RNY983063 RXT983049:RXU983063 SHP983049:SHQ983063 SRL983049:SRM983063 TBH983049:TBI983063 TLD983049:TLE983063 TUZ983049:TVA983063 UEV983049:UEW983063 UOR983049:UOS983063 UYN983049:UYO983063 VIJ983049:VIK983063 VSF983049:VSG983063 WCB983049:WCC983063 WLX983049:WLY983063 WVT983049:WVU983063" xr:uid="{00000000-0002-0000-0700-000001000000}">
      <formula1>4</formula1>
    </dataValidation>
    <dataValidation type="textLength" operator="greaterThanOrEqual" allowBlank="1" showInputMessage="1" showErrorMessage="1" error="Account numbers must be at least 6 digits and begin with a 4384." sqref="F14:F28" xr:uid="{1D594402-A9E9-43A5-A58F-901AD39786CA}">
      <formula1>6</formula1>
    </dataValidation>
    <dataValidation type="textLength" operator="greaterThanOrEqual" allowBlank="1" showInputMessage="1" showErrorMessage="1" error="Account numbers must be at least 6 digits and begin with a 5384. " sqref="N14:N28" xr:uid="{CA92A8D8-DB40-45F4-8992-BBCED553934D}">
      <formula1>6</formula1>
    </dataValidation>
  </dataValidations>
  <hyperlinks>
    <hyperlink ref="B1:P1" location="Index!A1" display="Index!A1" xr:uid="{00000000-0004-0000-0700-000000000000}"/>
    <hyperlink ref="B33" location="Instructions560" display="560 Instructions" xr:uid="{00000000-0004-0000-0700-000001000000}"/>
    <hyperlink ref="B34" location="TransfersPurposeandUse" display="Transfer Accounts - Purpose and Use" xr:uid="{00000000-0004-0000-0700-000002000000}"/>
  </hyperlinks>
  <printOptions horizontalCentered="1"/>
  <pageMargins left="0.5" right="0.5" top="0.75" bottom="0.5" header="0.5" footer="0.5"/>
  <pageSetup scale="94" orientation="landscape" blackAndWhite="1" r:id="rId1"/>
  <headerFooter alignWithMargins="0">
    <oddFooter>&amp;R&amp;A</oddFooter>
  </headerFooter>
  <ignoredErrors>
    <ignoredError sqref="O5:V6"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7">
    <tabColor rgb="FFFFFF00"/>
  </sheetPr>
  <dimension ref="A1:L150"/>
  <sheetViews>
    <sheetView topLeftCell="C1" zoomScaleNormal="100" workbookViewId="0">
      <pane ySplit="2" topLeftCell="A3" activePane="bottomLeft" state="frozen"/>
      <selection activeCell="B12" sqref="B12"/>
      <selection pane="bottomLeft" activeCell="C1" sqref="C1"/>
    </sheetView>
  </sheetViews>
  <sheetFormatPr defaultColWidth="9.109375" defaultRowHeight="15.6" x14ac:dyDescent="0.3"/>
  <cols>
    <col min="1" max="1" width="11.44140625" style="14" hidden="1" customWidth="1"/>
    <col min="2" max="2" width="10.5546875" style="14" hidden="1" customWidth="1"/>
    <col min="3" max="3" width="15.6640625" style="14" customWidth="1"/>
    <col min="4" max="4" width="42.33203125" style="14" customWidth="1"/>
    <col min="5" max="6" width="10.5546875" style="14" hidden="1" customWidth="1"/>
    <col min="7" max="7" width="24.5546875" style="14" customWidth="1"/>
    <col min="8" max="8" width="21.88671875" style="14" customWidth="1"/>
    <col min="9" max="9" width="15.88671875" style="14" hidden="1" customWidth="1"/>
    <col min="10" max="10" width="69.109375" style="14" hidden="1" customWidth="1"/>
    <col min="11" max="12" width="0" style="14" hidden="1" customWidth="1"/>
    <col min="13" max="16384" width="9.109375" style="14"/>
  </cols>
  <sheetData>
    <row r="1" spans="1:12" ht="31.2" x14ac:dyDescent="0.3">
      <c r="B1" s="160"/>
      <c r="C1" s="214"/>
      <c r="D1" s="215" t="s">
        <v>242</v>
      </c>
      <c r="E1" s="18"/>
      <c r="F1" s="23" t="s">
        <v>312</v>
      </c>
      <c r="G1" s="24"/>
      <c r="I1" s="24" t="s">
        <v>77</v>
      </c>
    </row>
    <row r="2" spans="1:12" ht="33" customHeight="1" x14ac:dyDescent="0.3">
      <c r="A2" s="14" t="s">
        <v>44</v>
      </c>
      <c r="B2" s="160" t="s">
        <v>281</v>
      </c>
      <c r="C2" s="216" t="s">
        <v>310</v>
      </c>
      <c r="D2" s="217" t="s">
        <v>938</v>
      </c>
      <c r="E2" s="22" t="s">
        <v>311</v>
      </c>
      <c r="F2" s="24" t="s">
        <v>313</v>
      </c>
      <c r="G2" s="24" t="s">
        <v>945</v>
      </c>
      <c r="H2" s="24" t="s">
        <v>946</v>
      </c>
      <c r="I2" s="24" t="s">
        <v>314</v>
      </c>
      <c r="J2" s="23" t="s">
        <v>733</v>
      </c>
    </row>
    <row r="3" spans="1:12" x14ac:dyDescent="0.3">
      <c r="A3" s="14" t="s">
        <v>645</v>
      </c>
      <c r="B3" s="160">
        <v>1</v>
      </c>
      <c r="C3" s="160" t="s">
        <v>445</v>
      </c>
      <c r="D3" s="14" t="s">
        <v>52</v>
      </c>
      <c r="E3" s="14" t="s">
        <v>228</v>
      </c>
      <c r="F3" s="14" t="s">
        <v>271</v>
      </c>
      <c r="G3" s="218" t="s">
        <v>943</v>
      </c>
      <c r="H3" s="14" t="s">
        <v>944</v>
      </c>
      <c r="I3" s="34"/>
    </row>
    <row r="4" spans="1:12" x14ac:dyDescent="0.3">
      <c r="A4" s="14" t="s">
        <v>734</v>
      </c>
      <c r="B4" s="160">
        <v>2</v>
      </c>
      <c r="C4" s="160" t="s">
        <v>446</v>
      </c>
      <c r="D4" s="14" t="s">
        <v>286</v>
      </c>
      <c r="E4" s="14" t="s">
        <v>228</v>
      </c>
      <c r="F4" s="14" t="s">
        <v>271</v>
      </c>
      <c r="G4" s="34" t="s">
        <v>443</v>
      </c>
      <c r="H4" s="14" t="s">
        <v>444</v>
      </c>
      <c r="I4" s="34"/>
    </row>
    <row r="5" spans="1:12" x14ac:dyDescent="0.3">
      <c r="A5" s="14" t="s">
        <v>735</v>
      </c>
      <c r="B5" s="160">
        <v>3</v>
      </c>
      <c r="C5" s="160" t="s">
        <v>252</v>
      </c>
      <c r="D5" s="14" t="s">
        <v>287</v>
      </c>
      <c r="E5" s="14" t="s">
        <v>228</v>
      </c>
      <c r="F5" s="14" t="s">
        <v>271</v>
      </c>
      <c r="G5" s="34" t="s">
        <v>736</v>
      </c>
      <c r="H5" s="14" t="s">
        <v>737</v>
      </c>
      <c r="I5" s="34"/>
    </row>
    <row r="6" spans="1:12" x14ac:dyDescent="0.3">
      <c r="A6" s="14" t="s">
        <v>738</v>
      </c>
      <c r="B6" s="160">
        <v>4</v>
      </c>
      <c r="C6" s="160" t="s">
        <v>447</v>
      </c>
      <c r="D6" s="14" t="s">
        <v>288</v>
      </c>
      <c r="E6" s="14" t="s">
        <v>228</v>
      </c>
      <c r="F6" s="14" t="s">
        <v>271</v>
      </c>
      <c r="G6" s="34" t="s">
        <v>739</v>
      </c>
      <c r="H6" s="14" t="s">
        <v>740</v>
      </c>
      <c r="I6" s="34"/>
    </row>
    <row r="7" spans="1:12" x14ac:dyDescent="0.3">
      <c r="A7" s="14" t="s">
        <v>741</v>
      </c>
      <c r="B7" s="160">
        <v>5</v>
      </c>
      <c r="C7" s="160" t="s">
        <v>448</v>
      </c>
      <c r="D7" s="14" t="s">
        <v>53</v>
      </c>
      <c r="E7" s="14" t="s">
        <v>228</v>
      </c>
      <c r="F7" s="14" t="s">
        <v>271</v>
      </c>
      <c r="G7" s="34" t="s">
        <v>541</v>
      </c>
      <c r="H7" s="14" t="s">
        <v>542</v>
      </c>
      <c r="I7" s="34"/>
    </row>
    <row r="8" spans="1:12" x14ac:dyDescent="0.3">
      <c r="A8" s="14" t="s">
        <v>742</v>
      </c>
      <c r="B8" s="160">
        <v>6</v>
      </c>
      <c r="C8" s="160" t="s">
        <v>449</v>
      </c>
      <c r="D8" s="14" t="s">
        <v>47</v>
      </c>
      <c r="E8" s="14" t="s">
        <v>228</v>
      </c>
      <c r="F8" s="14" t="s">
        <v>271</v>
      </c>
      <c r="G8" s="34" t="s">
        <v>585</v>
      </c>
      <c r="H8" s="14" t="s">
        <v>372</v>
      </c>
      <c r="I8" s="34"/>
      <c r="K8" s="14" t="b">
        <v>0</v>
      </c>
    </row>
    <row r="9" spans="1:12" ht="16.5" customHeight="1" x14ac:dyDescent="0.3">
      <c r="A9" s="14" t="s">
        <v>743</v>
      </c>
      <c r="B9" s="160">
        <v>7</v>
      </c>
      <c r="C9" s="160" t="s">
        <v>450</v>
      </c>
      <c r="D9" s="14" t="s">
        <v>6</v>
      </c>
      <c r="E9" s="14" t="s">
        <v>228</v>
      </c>
      <c r="F9" s="14" t="s">
        <v>271</v>
      </c>
      <c r="G9" s="34" t="s">
        <v>516</v>
      </c>
      <c r="H9" s="14" t="s">
        <v>574</v>
      </c>
      <c r="I9" s="10"/>
      <c r="J9" s="35"/>
      <c r="K9" s="14" t="b">
        <v>0</v>
      </c>
    </row>
    <row r="10" spans="1:12" ht="16.5" hidden="1" customHeight="1" x14ac:dyDescent="0.3">
      <c r="A10" s="14" t="s">
        <v>744</v>
      </c>
      <c r="B10" s="160">
        <v>7</v>
      </c>
      <c r="C10" s="208" t="s">
        <v>450</v>
      </c>
      <c r="D10" s="213" t="s">
        <v>609</v>
      </c>
      <c r="E10" s="209" t="s">
        <v>745</v>
      </c>
      <c r="F10" s="209" t="s">
        <v>271</v>
      </c>
      <c r="G10" s="210" t="s">
        <v>516</v>
      </c>
      <c r="H10" s="209" t="s">
        <v>574</v>
      </c>
      <c r="I10" s="210">
        <v>2629</v>
      </c>
      <c r="J10" s="35"/>
      <c r="K10" s="14" t="b">
        <v>0</v>
      </c>
    </row>
    <row r="11" spans="1:12" ht="17.25" customHeight="1" x14ac:dyDescent="0.3">
      <c r="A11" s="14" t="s">
        <v>746</v>
      </c>
      <c r="B11" s="160">
        <v>8</v>
      </c>
      <c r="C11" s="160" t="s">
        <v>451</v>
      </c>
      <c r="D11" s="14" t="s">
        <v>168</v>
      </c>
      <c r="E11" s="14" t="s">
        <v>228</v>
      </c>
      <c r="F11" s="14" t="s">
        <v>271</v>
      </c>
      <c r="G11" s="218" t="s">
        <v>373</v>
      </c>
      <c r="H11" s="14" t="s">
        <v>939</v>
      </c>
      <c r="I11" s="10"/>
      <c r="K11" s="14" t="b">
        <v>0</v>
      </c>
      <c r="L11" s="14" t="b">
        <v>1</v>
      </c>
    </row>
    <row r="12" spans="1:12" x14ac:dyDescent="0.3">
      <c r="A12" s="14" t="s">
        <v>747</v>
      </c>
      <c r="B12" s="160">
        <v>9</v>
      </c>
      <c r="C12" s="160" t="s">
        <v>452</v>
      </c>
      <c r="D12" s="14" t="s">
        <v>57</v>
      </c>
      <c r="E12" s="14" t="s">
        <v>228</v>
      </c>
      <c r="F12" s="14" t="s">
        <v>271</v>
      </c>
      <c r="G12" s="34" t="s">
        <v>571</v>
      </c>
      <c r="H12" s="43" t="s">
        <v>572</v>
      </c>
      <c r="I12" s="34"/>
      <c r="K12" s="14" t="b">
        <v>0</v>
      </c>
      <c r="L12" s="14" t="b">
        <v>1</v>
      </c>
    </row>
    <row r="13" spans="1:12" x14ac:dyDescent="0.3">
      <c r="A13" s="14" t="s">
        <v>748</v>
      </c>
      <c r="B13" s="160">
        <v>10</v>
      </c>
      <c r="C13" s="160" t="s">
        <v>453</v>
      </c>
      <c r="D13" s="14" t="s">
        <v>58</v>
      </c>
      <c r="E13" s="14" t="s">
        <v>228</v>
      </c>
      <c r="F13" s="14" t="s">
        <v>271</v>
      </c>
      <c r="G13" s="218" t="s">
        <v>940</v>
      </c>
      <c r="H13" s="14" t="s">
        <v>374</v>
      </c>
      <c r="I13" s="34"/>
      <c r="K13" s="14" t="b">
        <v>0</v>
      </c>
      <c r="L13" s="14" t="b">
        <v>1</v>
      </c>
    </row>
    <row r="14" spans="1:12" x14ac:dyDescent="0.3">
      <c r="A14" s="14" t="s">
        <v>749</v>
      </c>
      <c r="B14" s="160">
        <v>11</v>
      </c>
      <c r="C14" s="160" t="s">
        <v>454</v>
      </c>
      <c r="D14" s="14" t="s">
        <v>59</v>
      </c>
      <c r="E14" s="14" t="s">
        <v>228</v>
      </c>
      <c r="F14" s="14" t="s">
        <v>271</v>
      </c>
      <c r="G14" s="218" t="s">
        <v>963</v>
      </c>
      <c r="H14" s="14" t="s">
        <v>964</v>
      </c>
      <c r="I14" s="34"/>
      <c r="K14" s="14" t="b">
        <v>0</v>
      </c>
      <c r="L14" s="14" t="b">
        <v>1</v>
      </c>
    </row>
    <row r="15" spans="1:12" x14ac:dyDescent="0.3">
      <c r="A15" s="14" t="s">
        <v>750</v>
      </c>
      <c r="B15" s="160">
        <v>12</v>
      </c>
      <c r="C15" s="160" t="s">
        <v>455</v>
      </c>
      <c r="D15" s="14" t="s">
        <v>60</v>
      </c>
      <c r="E15" s="14" t="s">
        <v>228</v>
      </c>
      <c r="F15" s="14" t="s">
        <v>271</v>
      </c>
      <c r="G15" s="34" t="s">
        <v>974</v>
      </c>
      <c r="H15" s="14" t="s">
        <v>522</v>
      </c>
      <c r="I15" s="34"/>
      <c r="K15" s="14" t="b">
        <v>0</v>
      </c>
      <c r="L15" s="14" t="b">
        <v>1</v>
      </c>
    </row>
    <row r="16" spans="1:12" x14ac:dyDescent="0.3">
      <c r="A16" s="14" t="s">
        <v>751</v>
      </c>
      <c r="B16" s="160">
        <v>13</v>
      </c>
      <c r="C16" s="160" t="s">
        <v>230</v>
      </c>
      <c r="D16" s="14" t="s">
        <v>40</v>
      </c>
      <c r="E16" s="14" t="s">
        <v>228</v>
      </c>
      <c r="F16" s="14" t="s">
        <v>271</v>
      </c>
      <c r="G16" s="34" t="s">
        <v>739</v>
      </c>
      <c r="H16" s="14" t="s">
        <v>740</v>
      </c>
      <c r="I16" s="34"/>
      <c r="K16" s="14" t="b">
        <v>0</v>
      </c>
      <c r="L16" s="14" t="b">
        <v>1</v>
      </c>
    </row>
    <row r="17" spans="1:12" x14ac:dyDescent="0.3">
      <c r="A17" s="14" t="s">
        <v>752</v>
      </c>
      <c r="B17" s="160">
        <v>14</v>
      </c>
      <c r="C17" s="160" t="s">
        <v>456</v>
      </c>
      <c r="D17" s="14" t="s">
        <v>41</v>
      </c>
      <c r="E17" s="14" t="s">
        <v>228</v>
      </c>
      <c r="F17" s="14" t="s">
        <v>271</v>
      </c>
      <c r="G17" s="34" t="s">
        <v>431</v>
      </c>
      <c r="H17" s="14" t="s">
        <v>432</v>
      </c>
      <c r="I17" s="34"/>
      <c r="K17" s="14" t="b">
        <v>0</v>
      </c>
      <c r="L17" s="14" t="b">
        <v>1</v>
      </c>
    </row>
    <row r="18" spans="1:12" x14ac:dyDescent="0.3">
      <c r="A18" s="14" t="s">
        <v>753</v>
      </c>
      <c r="B18" s="160">
        <v>15</v>
      </c>
      <c r="C18" s="160" t="s">
        <v>457</v>
      </c>
      <c r="D18" s="14" t="s">
        <v>22</v>
      </c>
      <c r="E18" s="14" t="s">
        <v>228</v>
      </c>
      <c r="F18" s="14" t="s">
        <v>271</v>
      </c>
      <c r="G18" s="34" t="s">
        <v>375</v>
      </c>
      <c r="H18" s="14" t="s">
        <v>376</v>
      </c>
      <c r="I18" s="34"/>
      <c r="K18" s="14" t="b">
        <v>0</v>
      </c>
      <c r="L18" s="14" t="b">
        <v>1</v>
      </c>
    </row>
    <row r="19" spans="1:12" x14ac:dyDescent="0.3">
      <c r="A19" s="14" t="s">
        <v>754</v>
      </c>
      <c r="B19" s="160">
        <v>16</v>
      </c>
      <c r="C19" s="160" t="s">
        <v>458</v>
      </c>
      <c r="D19" s="14" t="s">
        <v>552</v>
      </c>
      <c r="E19" s="14" t="s">
        <v>228</v>
      </c>
      <c r="F19" s="14" t="s">
        <v>271</v>
      </c>
      <c r="G19" s="34" t="s">
        <v>755</v>
      </c>
      <c r="H19" s="14" t="s">
        <v>584</v>
      </c>
      <c r="I19" s="11"/>
      <c r="K19" s="14" t="b">
        <v>0</v>
      </c>
      <c r="L19" s="14" t="b">
        <v>1</v>
      </c>
    </row>
    <row r="20" spans="1:12" x14ac:dyDescent="0.3">
      <c r="A20" s="14" t="s">
        <v>756</v>
      </c>
      <c r="B20" s="160">
        <v>17</v>
      </c>
      <c r="C20" s="160" t="s">
        <v>459</v>
      </c>
      <c r="D20" s="14" t="s">
        <v>244</v>
      </c>
      <c r="E20" s="14" t="s">
        <v>228</v>
      </c>
      <c r="F20" s="14" t="s">
        <v>271</v>
      </c>
      <c r="G20" s="34" t="s">
        <v>947</v>
      </c>
      <c r="H20" s="14" t="s">
        <v>565</v>
      </c>
      <c r="K20" s="14" t="b">
        <v>0</v>
      </c>
      <c r="L20" s="14" t="b">
        <v>1</v>
      </c>
    </row>
    <row r="21" spans="1:12" x14ac:dyDescent="0.3">
      <c r="A21" s="14" t="s">
        <v>757</v>
      </c>
      <c r="B21" s="160">
        <v>19</v>
      </c>
      <c r="C21" s="160" t="s">
        <v>344</v>
      </c>
      <c r="D21" s="14" t="s">
        <v>345</v>
      </c>
      <c r="E21" s="14" t="s">
        <v>228</v>
      </c>
      <c r="F21" s="14" t="s">
        <v>271</v>
      </c>
      <c r="G21" s="218" t="s">
        <v>962</v>
      </c>
      <c r="H21" s="14" t="s">
        <v>941</v>
      </c>
      <c r="J21" s="35"/>
      <c r="K21" s="14" t="b">
        <v>0</v>
      </c>
      <c r="L21" s="14" t="b">
        <v>1</v>
      </c>
    </row>
    <row r="22" spans="1:12" x14ac:dyDescent="0.3">
      <c r="A22" s="14" t="s">
        <v>758</v>
      </c>
      <c r="B22" s="160" t="s">
        <v>245</v>
      </c>
      <c r="C22" s="160" t="s">
        <v>245</v>
      </c>
      <c r="D22" s="14" t="s">
        <v>101</v>
      </c>
      <c r="E22" s="14" t="s">
        <v>228</v>
      </c>
      <c r="F22" s="14" t="s">
        <v>271</v>
      </c>
      <c r="G22" s="34" t="s">
        <v>440</v>
      </c>
      <c r="H22" s="14" t="s">
        <v>441</v>
      </c>
      <c r="J22" s="35"/>
      <c r="K22" s="14" t="b">
        <v>1</v>
      </c>
      <c r="L22" s="14" t="b">
        <v>1</v>
      </c>
    </row>
    <row r="23" spans="1:12" x14ac:dyDescent="0.3">
      <c r="A23" s="14" t="s">
        <v>759</v>
      </c>
      <c r="B23" s="160" t="s">
        <v>80</v>
      </c>
      <c r="C23" s="160" t="s">
        <v>80</v>
      </c>
      <c r="D23" s="14" t="s">
        <v>246</v>
      </c>
      <c r="E23" s="14" t="s">
        <v>228</v>
      </c>
      <c r="F23" s="14" t="s">
        <v>271</v>
      </c>
      <c r="G23" s="34" t="s">
        <v>568</v>
      </c>
      <c r="H23" s="14" t="s">
        <v>442</v>
      </c>
      <c r="J23" s="35"/>
      <c r="K23" s="14" t="b">
        <v>1</v>
      </c>
      <c r="L23" s="14" t="b">
        <v>1</v>
      </c>
    </row>
    <row r="24" spans="1:12" x14ac:dyDescent="0.3">
      <c r="A24" s="14" t="s">
        <v>760</v>
      </c>
      <c r="B24" s="45">
        <v>40</v>
      </c>
      <c r="C24" s="160" t="s">
        <v>586</v>
      </c>
      <c r="D24" s="14" t="s">
        <v>550</v>
      </c>
      <c r="E24" s="14" t="s">
        <v>228</v>
      </c>
      <c r="F24" s="14" t="s">
        <v>271</v>
      </c>
      <c r="G24" s="34" t="s">
        <v>739</v>
      </c>
      <c r="H24" s="14" t="s">
        <v>740</v>
      </c>
      <c r="K24" s="14" t="b">
        <v>0</v>
      </c>
      <c r="L24" s="14" t="b">
        <v>1</v>
      </c>
    </row>
    <row r="25" spans="1:12" x14ac:dyDescent="0.3">
      <c r="A25" s="14" t="s">
        <v>761</v>
      </c>
      <c r="B25" s="160">
        <v>41</v>
      </c>
      <c r="C25" s="160" t="s">
        <v>100</v>
      </c>
      <c r="D25" s="14" t="s">
        <v>551</v>
      </c>
      <c r="E25" s="14" t="s">
        <v>228</v>
      </c>
      <c r="F25" s="14" t="s">
        <v>271</v>
      </c>
      <c r="G25" s="218" t="s">
        <v>965</v>
      </c>
      <c r="H25" s="222" t="s">
        <v>966</v>
      </c>
      <c r="K25" s="14" t="b">
        <v>0</v>
      </c>
      <c r="L25" s="14" t="b">
        <v>1</v>
      </c>
    </row>
    <row r="26" spans="1:12" x14ac:dyDescent="0.3">
      <c r="A26" s="14" t="s">
        <v>762</v>
      </c>
      <c r="B26" s="160">
        <v>43</v>
      </c>
      <c r="C26" s="160" t="s">
        <v>460</v>
      </c>
      <c r="D26" s="14" t="s">
        <v>81</v>
      </c>
      <c r="E26" s="14" t="s">
        <v>228</v>
      </c>
      <c r="F26" s="14" t="s">
        <v>271</v>
      </c>
      <c r="G26" s="34" t="s">
        <v>678</v>
      </c>
      <c r="H26" s="14" t="s">
        <v>679</v>
      </c>
      <c r="J26" s="35"/>
      <c r="K26" s="14" t="b">
        <v>0</v>
      </c>
      <c r="L26" s="14" t="b">
        <v>1</v>
      </c>
    </row>
    <row r="27" spans="1:12" x14ac:dyDescent="0.3">
      <c r="A27" s="14" t="s">
        <v>763</v>
      </c>
      <c r="B27" s="160">
        <v>45</v>
      </c>
      <c r="C27" s="160" t="s">
        <v>461</v>
      </c>
      <c r="D27" s="14" t="s">
        <v>82</v>
      </c>
      <c r="E27" s="14" t="s">
        <v>228</v>
      </c>
      <c r="F27" s="14" t="s">
        <v>271</v>
      </c>
      <c r="G27" s="34" t="s">
        <v>377</v>
      </c>
      <c r="H27" s="14" t="s">
        <v>422</v>
      </c>
      <c r="J27" s="35"/>
      <c r="K27" s="14" t="b">
        <v>0</v>
      </c>
      <c r="L27" s="14" t="b">
        <v>1</v>
      </c>
    </row>
    <row r="28" spans="1:12" x14ac:dyDescent="0.3">
      <c r="A28" s="14" t="s">
        <v>764</v>
      </c>
      <c r="B28" s="160">
        <v>46</v>
      </c>
      <c r="C28" s="160" t="s">
        <v>462</v>
      </c>
      <c r="D28" s="14" t="s">
        <v>554</v>
      </c>
      <c r="E28" s="14" t="s">
        <v>228</v>
      </c>
      <c r="F28" s="14" t="s">
        <v>271</v>
      </c>
      <c r="G28" s="34" t="s">
        <v>537</v>
      </c>
      <c r="H28" s="14" t="s">
        <v>433</v>
      </c>
      <c r="K28" s="14" t="b">
        <v>0</v>
      </c>
      <c r="L28" s="14" t="b">
        <v>1</v>
      </c>
    </row>
    <row r="29" spans="1:12" hidden="1" x14ac:dyDescent="0.3">
      <c r="A29" s="17" t="s">
        <v>765</v>
      </c>
      <c r="B29" s="160" t="s">
        <v>308</v>
      </c>
      <c r="C29" s="208" t="s">
        <v>308</v>
      </c>
      <c r="D29" s="212" t="s">
        <v>319</v>
      </c>
      <c r="E29" s="209" t="s">
        <v>172</v>
      </c>
      <c r="F29" s="209" t="s">
        <v>229</v>
      </c>
      <c r="G29" s="210" t="s">
        <v>766</v>
      </c>
      <c r="H29" s="209" t="s">
        <v>767</v>
      </c>
      <c r="I29" s="209" t="s">
        <v>309</v>
      </c>
      <c r="K29" s="14" t="b">
        <v>1</v>
      </c>
      <c r="L29" s="14" t="b">
        <v>1</v>
      </c>
    </row>
    <row r="30" spans="1:12" hidden="1" x14ac:dyDescent="0.3">
      <c r="A30" s="14" t="s">
        <v>768</v>
      </c>
      <c r="B30" s="160">
        <v>48</v>
      </c>
      <c r="C30" s="208" t="s">
        <v>318</v>
      </c>
      <c r="D30" s="209" t="s">
        <v>144</v>
      </c>
      <c r="E30" s="209" t="s">
        <v>172</v>
      </c>
      <c r="F30" s="209" t="s">
        <v>229</v>
      </c>
      <c r="G30" s="210" t="s">
        <v>769</v>
      </c>
      <c r="H30" s="209" t="s">
        <v>770</v>
      </c>
      <c r="I30" s="209" t="s">
        <v>78</v>
      </c>
      <c r="K30" s="14" t="b">
        <v>0</v>
      </c>
      <c r="L30" s="14" t="b">
        <v>1</v>
      </c>
    </row>
    <row r="31" spans="1:12" hidden="1" x14ac:dyDescent="0.3">
      <c r="A31" s="14" t="s">
        <v>771</v>
      </c>
      <c r="B31" s="160" t="s">
        <v>224</v>
      </c>
      <c r="C31" s="208" t="s">
        <v>224</v>
      </c>
      <c r="D31" s="209" t="s">
        <v>225</v>
      </c>
      <c r="E31" s="209" t="s">
        <v>172</v>
      </c>
      <c r="F31" s="209" t="s">
        <v>229</v>
      </c>
      <c r="G31" s="210" t="s">
        <v>555</v>
      </c>
      <c r="H31" s="209" t="s">
        <v>556</v>
      </c>
      <c r="I31" s="210">
        <v>2635</v>
      </c>
      <c r="K31" s="14" t="b">
        <v>1</v>
      </c>
      <c r="L31" s="14" t="b">
        <v>1</v>
      </c>
    </row>
    <row r="32" spans="1:12" hidden="1" x14ac:dyDescent="0.3">
      <c r="A32" s="14" t="s">
        <v>772</v>
      </c>
      <c r="B32" s="160" t="s">
        <v>26</v>
      </c>
      <c r="C32" s="208" t="s">
        <v>26</v>
      </c>
      <c r="D32" s="209" t="s">
        <v>27</v>
      </c>
      <c r="E32" s="209" t="s">
        <v>172</v>
      </c>
      <c r="F32" s="209" t="s">
        <v>229</v>
      </c>
      <c r="G32" s="210" t="s">
        <v>557</v>
      </c>
      <c r="H32" s="209" t="s">
        <v>558</v>
      </c>
      <c r="I32" s="210">
        <v>2632</v>
      </c>
      <c r="K32" s="14" t="b">
        <v>1</v>
      </c>
      <c r="L32" s="14" t="b">
        <v>1</v>
      </c>
    </row>
    <row r="33" spans="1:11" hidden="1" x14ac:dyDescent="0.3">
      <c r="A33" s="14" t="s">
        <v>773</v>
      </c>
      <c r="B33" s="160" t="s">
        <v>25</v>
      </c>
      <c r="C33" s="208" t="s">
        <v>25</v>
      </c>
      <c r="D33" s="209" t="s">
        <v>102</v>
      </c>
      <c r="E33" s="209" t="s">
        <v>172</v>
      </c>
      <c r="F33" s="209" t="s">
        <v>229</v>
      </c>
      <c r="G33" s="210" t="s">
        <v>559</v>
      </c>
      <c r="H33" s="209" t="s">
        <v>560</v>
      </c>
      <c r="I33" s="210">
        <v>2637</v>
      </c>
      <c r="K33" s="14" t="b">
        <v>1</v>
      </c>
    </row>
    <row r="34" spans="1:11" hidden="1" x14ac:dyDescent="0.3">
      <c r="A34" s="14" t="s">
        <v>774</v>
      </c>
      <c r="B34" s="160" t="s">
        <v>294</v>
      </c>
      <c r="C34" s="208" t="s">
        <v>294</v>
      </c>
      <c r="D34" s="209" t="s">
        <v>295</v>
      </c>
      <c r="E34" s="209" t="s">
        <v>172</v>
      </c>
      <c r="F34" s="209" t="s">
        <v>229</v>
      </c>
      <c r="G34" s="210" t="s">
        <v>769</v>
      </c>
      <c r="H34" s="209" t="s">
        <v>770</v>
      </c>
      <c r="I34" s="210">
        <v>2638</v>
      </c>
    </row>
    <row r="35" spans="1:11" hidden="1" x14ac:dyDescent="0.3">
      <c r="A35" s="15" t="s">
        <v>775</v>
      </c>
      <c r="B35" s="160" t="s">
        <v>303</v>
      </c>
      <c r="C35" s="208" t="s">
        <v>303</v>
      </c>
      <c r="D35" s="212" t="s">
        <v>776</v>
      </c>
      <c r="E35" s="209" t="s">
        <v>172</v>
      </c>
      <c r="F35" s="209" t="s">
        <v>229</v>
      </c>
      <c r="G35" s="210" t="s">
        <v>561</v>
      </c>
      <c r="H35" s="209" t="s">
        <v>562</v>
      </c>
      <c r="I35" s="210">
        <v>2639</v>
      </c>
    </row>
    <row r="36" spans="1:11" hidden="1" x14ac:dyDescent="0.3">
      <c r="A36" s="15" t="s">
        <v>777</v>
      </c>
      <c r="B36" s="160" t="s">
        <v>368</v>
      </c>
      <c r="C36" s="208" t="s">
        <v>368</v>
      </c>
      <c r="D36" s="212" t="s">
        <v>370</v>
      </c>
      <c r="E36" s="209" t="s">
        <v>172</v>
      </c>
      <c r="F36" s="209" t="s">
        <v>229</v>
      </c>
      <c r="G36" s="210" t="s">
        <v>517</v>
      </c>
      <c r="H36" s="209" t="s">
        <v>518</v>
      </c>
      <c r="I36" s="210" t="s">
        <v>309</v>
      </c>
    </row>
    <row r="37" spans="1:11" hidden="1" x14ac:dyDescent="0.3">
      <c r="A37" s="15" t="s">
        <v>778</v>
      </c>
      <c r="B37" s="160" t="s">
        <v>369</v>
      </c>
      <c r="C37" s="208" t="s">
        <v>369</v>
      </c>
      <c r="D37" s="212" t="s">
        <v>371</v>
      </c>
      <c r="E37" s="209" t="s">
        <v>172</v>
      </c>
      <c r="F37" s="209" t="s">
        <v>229</v>
      </c>
      <c r="G37" s="210" t="s">
        <v>520</v>
      </c>
      <c r="H37" s="209" t="s">
        <v>521</v>
      </c>
      <c r="I37" s="210" t="s">
        <v>309</v>
      </c>
      <c r="J37" s="15"/>
    </row>
    <row r="38" spans="1:11" x14ac:dyDescent="0.3">
      <c r="A38" s="14" t="s">
        <v>779</v>
      </c>
      <c r="B38" s="160">
        <v>50</v>
      </c>
      <c r="C38" s="160" t="s">
        <v>463</v>
      </c>
      <c r="D38" s="14" t="s">
        <v>3</v>
      </c>
      <c r="E38" s="14" t="s">
        <v>228</v>
      </c>
      <c r="F38" s="14" t="s">
        <v>271</v>
      </c>
      <c r="G38" s="218" t="s">
        <v>960</v>
      </c>
      <c r="H38" s="221" t="s">
        <v>780</v>
      </c>
    </row>
    <row r="39" spans="1:11" x14ac:dyDescent="0.3">
      <c r="A39" s="14" t="s">
        <v>781</v>
      </c>
      <c r="B39" s="160">
        <v>60</v>
      </c>
      <c r="C39" s="160" t="s">
        <v>464</v>
      </c>
      <c r="D39" s="14" t="s">
        <v>4</v>
      </c>
      <c r="E39" s="14" t="s">
        <v>228</v>
      </c>
      <c r="F39" s="14" t="s">
        <v>271</v>
      </c>
      <c r="G39" s="34" t="s">
        <v>739</v>
      </c>
      <c r="H39" s="14" t="s">
        <v>740</v>
      </c>
    </row>
    <row r="40" spans="1:11" x14ac:dyDescent="0.3">
      <c r="A40" s="14" t="s">
        <v>782</v>
      </c>
      <c r="B40" s="160" t="s">
        <v>227</v>
      </c>
      <c r="C40" s="160" t="s">
        <v>227</v>
      </c>
      <c r="D40" s="14" t="s">
        <v>103</v>
      </c>
      <c r="E40" s="14" t="s">
        <v>228</v>
      </c>
      <c r="F40" s="14" t="s">
        <v>271</v>
      </c>
      <c r="G40" s="218" t="s">
        <v>961</v>
      </c>
      <c r="H40" s="222" t="s">
        <v>942</v>
      </c>
    </row>
    <row r="41" spans="1:11" x14ac:dyDescent="0.3">
      <c r="A41" s="14" t="s">
        <v>783</v>
      </c>
      <c r="B41" s="160">
        <v>67</v>
      </c>
      <c r="C41" s="160" t="s">
        <v>465</v>
      </c>
      <c r="D41" s="14" t="s">
        <v>42</v>
      </c>
      <c r="E41" s="14" t="s">
        <v>228</v>
      </c>
      <c r="F41" s="14" t="s">
        <v>271</v>
      </c>
      <c r="G41" s="34" t="s">
        <v>784</v>
      </c>
      <c r="H41" s="14" t="s">
        <v>427</v>
      </c>
    </row>
    <row r="42" spans="1:11" x14ac:dyDescent="0.3">
      <c r="A42" s="14" t="s">
        <v>785</v>
      </c>
      <c r="B42" s="160" t="s">
        <v>69</v>
      </c>
      <c r="C42" s="160" t="s">
        <v>69</v>
      </c>
      <c r="D42" s="14" t="s">
        <v>154</v>
      </c>
      <c r="E42" s="14" t="s">
        <v>228</v>
      </c>
      <c r="F42" s="14" t="s">
        <v>229</v>
      </c>
      <c r="G42" s="34" t="s">
        <v>786</v>
      </c>
      <c r="H42" s="14" t="s">
        <v>787</v>
      </c>
    </row>
    <row r="43" spans="1:11" x14ac:dyDescent="0.3">
      <c r="A43" s="14" t="s">
        <v>788</v>
      </c>
      <c r="B43" s="160" t="s">
        <v>353</v>
      </c>
      <c r="C43" s="160" t="s">
        <v>353</v>
      </c>
      <c r="D43" s="15" t="s">
        <v>352</v>
      </c>
      <c r="E43" s="14" t="s">
        <v>228</v>
      </c>
      <c r="F43" s="14" t="s">
        <v>229</v>
      </c>
      <c r="G43" s="34" t="s">
        <v>516</v>
      </c>
      <c r="H43" s="14" t="s">
        <v>574</v>
      </c>
      <c r="J43" s="17"/>
    </row>
    <row r="44" spans="1:11" hidden="1" x14ac:dyDescent="0.3">
      <c r="A44" s="14" t="s">
        <v>789</v>
      </c>
      <c r="B44" s="160">
        <v>87</v>
      </c>
      <c r="C44" s="208" t="s">
        <v>317</v>
      </c>
      <c r="D44" s="209" t="s">
        <v>292</v>
      </c>
      <c r="E44" s="209" t="s">
        <v>172</v>
      </c>
      <c r="F44" s="209" t="s">
        <v>271</v>
      </c>
      <c r="G44" s="210" t="s">
        <v>502</v>
      </c>
      <c r="H44" s="209" t="s">
        <v>680</v>
      </c>
      <c r="I44" s="209" t="s">
        <v>68</v>
      </c>
      <c r="J44" s="211" t="s">
        <v>339</v>
      </c>
    </row>
    <row r="45" spans="1:11" x14ac:dyDescent="0.3">
      <c r="A45" s="14" t="s">
        <v>790</v>
      </c>
      <c r="B45" s="160" t="s">
        <v>276</v>
      </c>
      <c r="C45" s="160" t="s">
        <v>276</v>
      </c>
      <c r="D45" s="14" t="s">
        <v>277</v>
      </c>
      <c r="E45" s="14" t="s">
        <v>228</v>
      </c>
      <c r="F45" s="14" t="s">
        <v>271</v>
      </c>
      <c r="G45" s="218" t="s">
        <v>967</v>
      </c>
      <c r="H45" s="222" t="s">
        <v>968</v>
      </c>
    </row>
    <row r="46" spans="1:11" x14ac:dyDescent="0.3">
      <c r="A46" s="14" t="s">
        <v>791</v>
      </c>
      <c r="B46" s="160" t="s">
        <v>279</v>
      </c>
      <c r="C46" s="160" t="s">
        <v>279</v>
      </c>
      <c r="D46" s="14" t="s">
        <v>278</v>
      </c>
      <c r="E46" s="14" t="s">
        <v>228</v>
      </c>
      <c r="F46" s="14" t="s">
        <v>271</v>
      </c>
      <c r="G46" s="218" t="s">
        <v>423</v>
      </c>
      <c r="H46" s="222" t="s">
        <v>424</v>
      </c>
    </row>
    <row r="47" spans="1:11" x14ac:dyDescent="0.3">
      <c r="A47" s="14" t="s">
        <v>792</v>
      </c>
      <c r="B47" s="160" t="s">
        <v>5</v>
      </c>
      <c r="C47" s="160" t="s">
        <v>5</v>
      </c>
      <c r="D47" s="14" t="s">
        <v>96</v>
      </c>
      <c r="E47" s="14" t="s">
        <v>228</v>
      </c>
      <c r="F47" s="14" t="s">
        <v>271</v>
      </c>
      <c r="G47" s="218" t="s">
        <v>967</v>
      </c>
      <c r="H47" s="222" t="s">
        <v>968</v>
      </c>
    </row>
    <row r="48" spans="1:11" ht="18" hidden="1" x14ac:dyDescent="0.35">
      <c r="A48" s="14" t="s">
        <v>793</v>
      </c>
      <c r="B48" s="160" t="s">
        <v>71</v>
      </c>
      <c r="C48" s="208" t="s">
        <v>71</v>
      </c>
      <c r="D48" s="209" t="s">
        <v>28</v>
      </c>
      <c r="E48" s="209" t="s">
        <v>172</v>
      </c>
      <c r="F48" s="209" t="s">
        <v>315</v>
      </c>
      <c r="G48" s="210" t="s">
        <v>544</v>
      </c>
      <c r="H48" s="209" t="s">
        <v>378</v>
      </c>
      <c r="I48" s="209" t="s">
        <v>68</v>
      </c>
      <c r="J48" s="211" t="s">
        <v>361</v>
      </c>
    </row>
    <row r="49" spans="1:10" ht="18" hidden="1" x14ac:dyDescent="0.35">
      <c r="A49" s="14" t="s">
        <v>794</v>
      </c>
      <c r="B49" s="160" t="s">
        <v>72</v>
      </c>
      <c r="C49" s="208" t="s">
        <v>72</v>
      </c>
      <c r="D49" s="209" t="s">
        <v>155</v>
      </c>
      <c r="E49" s="209" t="s">
        <v>172</v>
      </c>
      <c r="F49" s="209" t="s">
        <v>315</v>
      </c>
      <c r="G49" s="210" t="s">
        <v>795</v>
      </c>
      <c r="H49" s="209" t="s">
        <v>796</v>
      </c>
      <c r="I49" s="209" t="s">
        <v>68</v>
      </c>
      <c r="J49" s="212"/>
    </row>
    <row r="50" spans="1:10" ht="18" hidden="1" x14ac:dyDescent="0.35">
      <c r="A50" s="14" t="s">
        <v>797</v>
      </c>
      <c r="B50" s="160" t="s">
        <v>73</v>
      </c>
      <c r="C50" s="208" t="s">
        <v>73</v>
      </c>
      <c r="D50" s="209" t="s">
        <v>29</v>
      </c>
      <c r="E50" s="209" t="s">
        <v>172</v>
      </c>
      <c r="F50" s="209" t="s">
        <v>315</v>
      </c>
      <c r="G50" s="210" t="s">
        <v>434</v>
      </c>
      <c r="H50" s="209" t="s">
        <v>435</v>
      </c>
      <c r="I50" s="209" t="s">
        <v>68</v>
      </c>
      <c r="J50" s="212"/>
    </row>
    <row r="51" spans="1:10" ht="18" hidden="1" x14ac:dyDescent="0.35">
      <c r="A51" s="14" t="s">
        <v>798</v>
      </c>
      <c r="B51" s="160" t="s">
        <v>74</v>
      </c>
      <c r="C51" s="208" t="s">
        <v>74</v>
      </c>
      <c r="D51" s="209" t="s">
        <v>156</v>
      </c>
      <c r="E51" s="209" t="s">
        <v>172</v>
      </c>
      <c r="F51" s="209" t="s">
        <v>315</v>
      </c>
      <c r="G51" s="210" t="s">
        <v>799</v>
      </c>
      <c r="H51" s="209" t="s">
        <v>800</v>
      </c>
      <c r="I51" s="209" t="s">
        <v>68</v>
      </c>
      <c r="J51" s="209"/>
    </row>
    <row r="52" spans="1:10" ht="18" hidden="1" x14ac:dyDescent="0.35">
      <c r="A52" s="14" t="s">
        <v>801</v>
      </c>
      <c r="B52" s="160" t="s">
        <v>75</v>
      </c>
      <c r="C52" s="208" t="s">
        <v>75</v>
      </c>
      <c r="D52" s="209" t="s">
        <v>33</v>
      </c>
      <c r="E52" s="209" t="s">
        <v>172</v>
      </c>
      <c r="F52" s="209" t="s">
        <v>315</v>
      </c>
      <c r="G52" s="210" t="s">
        <v>425</v>
      </c>
      <c r="H52" s="209" t="s">
        <v>426</v>
      </c>
      <c r="I52" s="209" t="s">
        <v>68</v>
      </c>
      <c r="J52" s="209"/>
    </row>
    <row r="53" spans="1:10" ht="18" hidden="1" x14ac:dyDescent="0.35">
      <c r="A53" s="14" t="s">
        <v>802</v>
      </c>
      <c r="B53" s="160" t="s">
        <v>76</v>
      </c>
      <c r="C53" s="208" t="s">
        <v>76</v>
      </c>
      <c r="D53" s="209" t="s">
        <v>34</v>
      </c>
      <c r="E53" s="209" t="s">
        <v>172</v>
      </c>
      <c r="F53" s="209" t="s">
        <v>315</v>
      </c>
      <c r="G53" s="210" t="s">
        <v>569</v>
      </c>
      <c r="H53" s="209" t="s">
        <v>379</v>
      </c>
      <c r="I53" s="209" t="s">
        <v>68</v>
      </c>
      <c r="J53" s="209"/>
    </row>
    <row r="54" spans="1:10" ht="18" hidden="1" x14ac:dyDescent="0.35">
      <c r="A54" s="14" t="s">
        <v>803</v>
      </c>
      <c r="B54" s="160" t="s">
        <v>7</v>
      </c>
      <c r="C54" s="208" t="s">
        <v>7</v>
      </c>
      <c r="D54" s="209" t="s">
        <v>35</v>
      </c>
      <c r="E54" s="209" t="s">
        <v>172</v>
      </c>
      <c r="F54" s="209" t="s">
        <v>315</v>
      </c>
      <c r="G54" s="210" t="s">
        <v>563</v>
      </c>
      <c r="H54" s="209" t="s">
        <v>564</v>
      </c>
      <c r="I54" s="209" t="s">
        <v>68</v>
      </c>
      <c r="J54" s="212"/>
    </row>
    <row r="55" spans="1:10" ht="18" hidden="1" x14ac:dyDescent="0.35">
      <c r="A55" s="14" t="s">
        <v>804</v>
      </c>
      <c r="B55" s="160" t="s">
        <v>8</v>
      </c>
      <c r="C55" s="208" t="s">
        <v>8</v>
      </c>
      <c r="D55" s="209" t="s">
        <v>0</v>
      </c>
      <c r="E55" s="209" t="s">
        <v>172</v>
      </c>
      <c r="F55" s="209" t="s">
        <v>315</v>
      </c>
      <c r="G55" s="210" t="s">
        <v>566</v>
      </c>
      <c r="H55" s="209" t="s">
        <v>567</v>
      </c>
      <c r="I55" s="209" t="s">
        <v>68</v>
      </c>
      <c r="J55" s="212"/>
    </row>
    <row r="56" spans="1:10" ht="18" hidden="1" x14ac:dyDescent="0.35">
      <c r="A56" s="14" t="s">
        <v>805</v>
      </c>
      <c r="B56" s="160" t="s">
        <v>9</v>
      </c>
      <c r="C56" s="208" t="s">
        <v>9</v>
      </c>
      <c r="D56" s="209" t="s">
        <v>291</v>
      </c>
      <c r="E56" s="209" t="s">
        <v>172</v>
      </c>
      <c r="F56" s="209" t="s">
        <v>315</v>
      </c>
      <c r="G56" s="210" t="s">
        <v>536</v>
      </c>
      <c r="H56" s="209" t="s">
        <v>380</v>
      </c>
      <c r="I56" s="209" t="s">
        <v>68</v>
      </c>
      <c r="J56" s="212"/>
    </row>
    <row r="57" spans="1:10" ht="18" hidden="1" x14ac:dyDescent="0.35">
      <c r="A57" s="14" t="s">
        <v>806</v>
      </c>
      <c r="B57" s="160" t="s">
        <v>10</v>
      </c>
      <c r="C57" s="208" t="s">
        <v>10</v>
      </c>
      <c r="D57" s="209" t="s">
        <v>31</v>
      </c>
      <c r="E57" s="209" t="s">
        <v>172</v>
      </c>
      <c r="F57" s="209" t="s">
        <v>315</v>
      </c>
      <c r="G57" s="210" t="s">
        <v>381</v>
      </c>
      <c r="H57" s="209" t="s">
        <v>382</v>
      </c>
      <c r="I57" s="209" t="s">
        <v>68</v>
      </c>
      <c r="J57" s="209"/>
    </row>
    <row r="58" spans="1:10" ht="18" hidden="1" x14ac:dyDescent="0.35">
      <c r="A58" s="14" t="s">
        <v>807</v>
      </c>
      <c r="B58" s="160" t="s">
        <v>160</v>
      </c>
      <c r="C58" s="208" t="s">
        <v>160</v>
      </c>
      <c r="D58" s="209" t="s">
        <v>30</v>
      </c>
      <c r="E58" s="209" t="s">
        <v>172</v>
      </c>
      <c r="F58" s="209" t="s">
        <v>315</v>
      </c>
      <c r="G58" s="210" t="s">
        <v>436</v>
      </c>
      <c r="H58" s="209" t="s">
        <v>437</v>
      </c>
      <c r="I58" s="209" t="s">
        <v>68</v>
      </c>
      <c r="J58" s="209"/>
    </row>
    <row r="59" spans="1:10" ht="18" hidden="1" x14ac:dyDescent="0.35">
      <c r="A59" s="14" t="s">
        <v>808</v>
      </c>
      <c r="B59" s="160" t="s">
        <v>161</v>
      </c>
      <c r="C59" s="208" t="s">
        <v>161</v>
      </c>
      <c r="D59" s="209" t="s">
        <v>36</v>
      </c>
      <c r="E59" s="209" t="s">
        <v>172</v>
      </c>
      <c r="F59" s="209" t="s">
        <v>315</v>
      </c>
      <c r="G59" s="210" t="s">
        <v>538</v>
      </c>
      <c r="H59" s="209" t="s">
        <v>539</v>
      </c>
      <c r="I59" s="209" t="s">
        <v>68</v>
      </c>
      <c r="J59" s="209"/>
    </row>
    <row r="60" spans="1:10" ht="18" hidden="1" x14ac:dyDescent="0.35">
      <c r="A60" s="14" t="s">
        <v>809</v>
      </c>
      <c r="B60" s="160" t="s">
        <v>162</v>
      </c>
      <c r="C60" s="208" t="s">
        <v>162</v>
      </c>
      <c r="D60" s="209" t="s">
        <v>32</v>
      </c>
      <c r="E60" s="209" t="s">
        <v>172</v>
      </c>
      <c r="F60" s="209" t="s">
        <v>315</v>
      </c>
      <c r="G60" s="210" t="s">
        <v>383</v>
      </c>
      <c r="H60" s="209" t="s">
        <v>384</v>
      </c>
      <c r="I60" s="209" t="s">
        <v>68</v>
      </c>
      <c r="J60" s="209"/>
    </row>
    <row r="61" spans="1:10" ht="18" hidden="1" x14ac:dyDescent="0.35">
      <c r="A61" s="14" t="s">
        <v>810</v>
      </c>
      <c r="B61" s="160" t="s">
        <v>163</v>
      </c>
      <c r="C61" s="208" t="s">
        <v>163</v>
      </c>
      <c r="D61" s="209" t="s">
        <v>11</v>
      </c>
      <c r="E61" s="209" t="s">
        <v>172</v>
      </c>
      <c r="F61" s="209" t="s">
        <v>315</v>
      </c>
      <c r="G61" s="210" t="s">
        <v>438</v>
      </c>
      <c r="H61" s="209" t="s">
        <v>439</v>
      </c>
      <c r="I61" s="209" t="s">
        <v>68</v>
      </c>
      <c r="J61" s="209"/>
    </row>
    <row r="62" spans="1:10" ht="18" hidden="1" x14ac:dyDescent="0.35">
      <c r="A62" s="14" t="s">
        <v>811</v>
      </c>
      <c r="B62" s="160" t="s">
        <v>164</v>
      </c>
      <c r="C62" s="208" t="s">
        <v>164</v>
      </c>
      <c r="D62" s="209" t="s">
        <v>12</v>
      </c>
      <c r="E62" s="209" t="s">
        <v>172</v>
      </c>
      <c r="F62" s="209" t="s">
        <v>315</v>
      </c>
      <c r="G62" s="210" t="s">
        <v>546</v>
      </c>
      <c r="H62" s="209" t="s">
        <v>547</v>
      </c>
      <c r="I62" s="209" t="s">
        <v>68</v>
      </c>
      <c r="J62" s="209"/>
    </row>
    <row r="63" spans="1:10" ht="18" hidden="1" x14ac:dyDescent="0.35">
      <c r="A63" s="14" t="s">
        <v>812</v>
      </c>
      <c r="B63" s="160" t="s">
        <v>165</v>
      </c>
      <c r="C63" s="208" t="s">
        <v>165</v>
      </c>
      <c r="D63" s="209" t="s">
        <v>1</v>
      </c>
      <c r="E63" s="209" t="s">
        <v>172</v>
      </c>
      <c r="F63" s="209" t="s">
        <v>315</v>
      </c>
      <c r="G63" s="210" t="s">
        <v>385</v>
      </c>
      <c r="H63" s="209" t="s">
        <v>386</v>
      </c>
      <c r="I63" s="209" t="s">
        <v>68</v>
      </c>
      <c r="J63" s="209"/>
    </row>
    <row r="64" spans="1:10" ht="18" hidden="1" x14ac:dyDescent="0.35">
      <c r="A64" s="14" t="s">
        <v>813</v>
      </c>
      <c r="B64" s="160" t="s">
        <v>166</v>
      </c>
      <c r="C64" s="208" t="s">
        <v>166</v>
      </c>
      <c r="D64" s="209" t="s">
        <v>290</v>
      </c>
      <c r="E64" s="209" t="s">
        <v>172</v>
      </c>
      <c r="F64" s="209" t="s">
        <v>315</v>
      </c>
      <c r="G64" s="210" t="s">
        <v>387</v>
      </c>
      <c r="H64" s="209" t="s">
        <v>388</v>
      </c>
      <c r="I64" s="209" t="s">
        <v>68</v>
      </c>
      <c r="J64" s="209"/>
    </row>
    <row r="65" spans="1:10" hidden="1" x14ac:dyDescent="0.3">
      <c r="A65" s="14" t="s">
        <v>814</v>
      </c>
      <c r="B65" s="160" t="s">
        <v>23</v>
      </c>
      <c r="C65" s="208" t="s">
        <v>23</v>
      </c>
      <c r="D65" s="209" t="s">
        <v>37</v>
      </c>
      <c r="E65" s="209" t="s">
        <v>174</v>
      </c>
      <c r="F65" s="209" t="s">
        <v>229</v>
      </c>
      <c r="G65" s="210" t="s">
        <v>428</v>
      </c>
      <c r="H65" s="209" t="s">
        <v>429</v>
      </c>
      <c r="I65" s="210">
        <v>2611</v>
      </c>
      <c r="J65" s="212" t="s">
        <v>360</v>
      </c>
    </row>
    <row r="66" spans="1:10" hidden="1" x14ac:dyDescent="0.3">
      <c r="A66" s="14" t="s">
        <v>815</v>
      </c>
      <c r="B66" s="160" t="s">
        <v>296</v>
      </c>
      <c r="C66" s="208" t="s">
        <v>296</v>
      </c>
      <c r="D66" s="209" t="s">
        <v>297</v>
      </c>
      <c r="E66" s="209" t="s">
        <v>174</v>
      </c>
      <c r="F66" s="209" t="s">
        <v>229</v>
      </c>
      <c r="G66" s="210" t="s">
        <v>816</v>
      </c>
      <c r="H66" s="209" t="s">
        <v>817</v>
      </c>
      <c r="I66" s="210">
        <v>2618</v>
      </c>
      <c r="J66" s="209"/>
    </row>
    <row r="67" spans="1:10" hidden="1" x14ac:dyDescent="0.3">
      <c r="A67" s="14" t="s">
        <v>818</v>
      </c>
      <c r="B67" s="160" t="s">
        <v>122</v>
      </c>
      <c r="C67" s="208" t="s">
        <v>122</v>
      </c>
      <c r="D67" s="209" t="s">
        <v>105</v>
      </c>
      <c r="E67" s="209" t="s">
        <v>174</v>
      </c>
      <c r="F67" s="209" t="s">
        <v>253</v>
      </c>
      <c r="G67" s="210" t="s">
        <v>534</v>
      </c>
      <c r="H67" s="209" t="s">
        <v>535</v>
      </c>
      <c r="I67" s="210">
        <v>2615</v>
      </c>
      <c r="J67" s="211"/>
    </row>
    <row r="68" spans="1:10" hidden="1" x14ac:dyDescent="0.3">
      <c r="A68" s="14" t="s">
        <v>819</v>
      </c>
      <c r="B68" s="160" t="s">
        <v>337</v>
      </c>
      <c r="C68" s="208" t="s">
        <v>337</v>
      </c>
      <c r="D68" s="209" t="s">
        <v>338</v>
      </c>
      <c r="E68" s="209" t="s">
        <v>174</v>
      </c>
      <c r="F68" s="209" t="s">
        <v>229</v>
      </c>
      <c r="G68" s="210" t="s">
        <v>430</v>
      </c>
      <c r="H68" s="209" t="s">
        <v>543</v>
      </c>
      <c r="I68" s="210">
        <v>2615</v>
      </c>
      <c r="J68" s="211" t="s">
        <v>340</v>
      </c>
    </row>
    <row r="69" spans="1:10" hidden="1" x14ac:dyDescent="0.3">
      <c r="A69" s="14" t="s">
        <v>820</v>
      </c>
      <c r="B69" s="160" t="s">
        <v>123</v>
      </c>
      <c r="C69" s="208" t="s">
        <v>123</v>
      </c>
      <c r="D69" s="209" t="s">
        <v>106</v>
      </c>
      <c r="E69" s="209" t="s">
        <v>174</v>
      </c>
      <c r="F69" s="209" t="s">
        <v>229</v>
      </c>
      <c r="G69" s="210" t="s">
        <v>540</v>
      </c>
      <c r="H69" s="209" t="s">
        <v>573</v>
      </c>
      <c r="I69" s="210">
        <v>2621</v>
      </c>
      <c r="J69" s="209"/>
    </row>
    <row r="70" spans="1:10" hidden="1" x14ac:dyDescent="0.3">
      <c r="A70" s="14" t="s">
        <v>821</v>
      </c>
      <c r="B70" s="160" t="s">
        <v>121</v>
      </c>
      <c r="C70" s="208" t="s">
        <v>121</v>
      </c>
      <c r="D70" s="209" t="s">
        <v>104</v>
      </c>
      <c r="E70" s="209" t="s">
        <v>174</v>
      </c>
      <c r="F70" s="209" t="s">
        <v>253</v>
      </c>
      <c r="G70" s="210" t="s">
        <v>389</v>
      </c>
      <c r="H70" s="209" t="s">
        <v>390</v>
      </c>
      <c r="I70" s="210">
        <v>2612</v>
      </c>
      <c r="J70" s="209"/>
    </row>
    <row r="71" spans="1:10" hidden="1" x14ac:dyDescent="0.3">
      <c r="A71" s="14" t="s">
        <v>822</v>
      </c>
      <c r="B71" s="160" t="s">
        <v>70</v>
      </c>
      <c r="C71" s="208" t="s">
        <v>70</v>
      </c>
      <c r="D71" s="209" t="s">
        <v>38</v>
      </c>
      <c r="E71" s="209" t="s">
        <v>174</v>
      </c>
      <c r="F71" s="209" t="s">
        <v>229</v>
      </c>
      <c r="G71" s="210" t="s">
        <v>508</v>
      </c>
      <c r="H71" s="209" t="s">
        <v>509</v>
      </c>
      <c r="I71" s="210">
        <v>2620</v>
      </c>
      <c r="J71" s="211" t="s">
        <v>359</v>
      </c>
    </row>
    <row r="72" spans="1:10" hidden="1" x14ac:dyDescent="0.3">
      <c r="A72" s="14" t="s">
        <v>823</v>
      </c>
      <c r="B72" s="160" t="s">
        <v>354</v>
      </c>
      <c r="C72" s="208" t="s">
        <v>354</v>
      </c>
      <c r="D72" s="209" t="s">
        <v>355</v>
      </c>
      <c r="E72" s="209" t="s">
        <v>174</v>
      </c>
      <c r="F72" s="209" t="s">
        <v>229</v>
      </c>
      <c r="G72" s="210" t="s">
        <v>510</v>
      </c>
      <c r="H72" s="209" t="s">
        <v>511</v>
      </c>
      <c r="I72" s="210">
        <v>2626</v>
      </c>
      <c r="J72" s="211" t="s">
        <v>358</v>
      </c>
    </row>
    <row r="73" spans="1:10" hidden="1" x14ac:dyDescent="0.3">
      <c r="A73" s="14" t="s">
        <v>824</v>
      </c>
      <c r="B73" s="160" t="s">
        <v>124</v>
      </c>
      <c r="C73" s="208" t="s">
        <v>124</v>
      </c>
      <c r="D73" s="209" t="s">
        <v>120</v>
      </c>
      <c r="E73" s="209" t="s">
        <v>174</v>
      </c>
      <c r="F73" s="209" t="s">
        <v>229</v>
      </c>
      <c r="G73" s="210" t="s">
        <v>512</v>
      </c>
      <c r="H73" s="209" t="s">
        <v>513</v>
      </c>
      <c r="I73" s="210">
        <v>2627</v>
      </c>
      <c r="J73" s="209"/>
    </row>
    <row r="74" spans="1:10" hidden="1" x14ac:dyDescent="0.3">
      <c r="A74" s="14" t="s">
        <v>825</v>
      </c>
      <c r="B74" s="160" t="s">
        <v>169</v>
      </c>
      <c r="C74" s="208" t="s">
        <v>169</v>
      </c>
      <c r="D74" s="209" t="s">
        <v>39</v>
      </c>
      <c r="E74" s="209" t="s">
        <v>174</v>
      </c>
      <c r="F74" s="209" t="s">
        <v>229</v>
      </c>
      <c r="G74" s="210" t="s">
        <v>289</v>
      </c>
      <c r="H74" s="209" t="s">
        <v>170</v>
      </c>
      <c r="I74" s="210">
        <v>2640</v>
      </c>
      <c r="J74" s="211" t="s">
        <v>359</v>
      </c>
    </row>
    <row r="75" spans="1:10" hidden="1" x14ac:dyDescent="0.3">
      <c r="A75" s="14" t="s">
        <v>826</v>
      </c>
      <c r="B75" s="160" t="s">
        <v>320</v>
      </c>
      <c r="C75" s="208" t="s">
        <v>320</v>
      </c>
      <c r="D75" s="209" t="s">
        <v>321</v>
      </c>
      <c r="E75" s="209" t="s">
        <v>172</v>
      </c>
      <c r="F75" s="209" t="s">
        <v>229</v>
      </c>
      <c r="G75" s="210" t="s">
        <v>514</v>
      </c>
      <c r="H75" s="209" t="s">
        <v>515</v>
      </c>
      <c r="I75" s="210" t="s">
        <v>68</v>
      </c>
      <c r="J75" s="211" t="s">
        <v>336</v>
      </c>
    </row>
    <row r="76" spans="1:10" hidden="1" x14ac:dyDescent="0.3">
      <c r="A76" s="14" t="s">
        <v>827</v>
      </c>
      <c r="B76" s="160" t="s">
        <v>527</v>
      </c>
      <c r="C76" s="208" t="s">
        <v>527</v>
      </c>
      <c r="D76" s="209" t="s">
        <v>528</v>
      </c>
      <c r="E76" s="209" t="s">
        <v>174</v>
      </c>
      <c r="F76" s="209" t="s">
        <v>229</v>
      </c>
      <c r="G76" s="210" t="s">
        <v>529</v>
      </c>
      <c r="H76" s="209" t="s">
        <v>530</v>
      </c>
      <c r="I76" s="210">
        <v>2644</v>
      </c>
      <c r="J76" s="211" t="s">
        <v>531</v>
      </c>
    </row>
    <row r="77" spans="1:10" hidden="1" x14ac:dyDescent="0.3">
      <c r="A77" s="14" t="s">
        <v>828</v>
      </c>
      <c r="B77" s="160" t="s">
        <v>110</v>
      </c>
      <c r="C77" s="208" t="s">
        <v>110</v>
      </c>
      <c r="D77" s="209" t="s">
        <v>111</v>
      </c>
      <c r="E77" s="209" t="s">
        <v>173</v>
      </c>
      <c r="F77" s="209" t="s">
        <v>229</v>
      </c>
      <c r="G77" s="210" t="s">
        <v>391</v>
      </c>
      <c r="H77" s="209" t="s">
        <v>392</v>
      </c>
      <c r="I77" s="209" t="s">
        <v>68</v>
      </c>
      <c r="J77" s="209"/>
    </row>
    <row r="78" spans="1:10" hidden="1" x14ac:dyDescent="0.3">
      <c r="A78" s="14" t="s">
        <v>829</v>
      </c>
      <c r="B78" s="160" t="s">
        <v>112</v>
      </c>
      <c r="C78" s="208" t="s">
        <v>112</v>
      </c>
      <c r="D78" s="209" t="s">
        <v>113</v>
      </c>
      <c r="E78" s="209" t="s">
        <v>173</v>
      </c>
      <c r="F78" s="209" t="s">
        <v>229</v>
      </c>
      <c r="G78" s="210" t="s">
        <v>393</v>
      </c>
      <c r="H78" s="209" t="s">
        <v>394</v>
      </c>
      <c r="I78" s="209" t="s">
        <v>68</v>
      </c>
      <c r="J78" s="209"/>
    </row>
    <row r="79" spans="1:10" hidden="1" x14ac:dyDescent="0.3">
      <c r="A79" s="14" t="s">
        <v>830</v>
      </c>
      <c r="B79" s="160" t="s">
        <v>114</v>
      </c>
      <c r="C79" s="208" t="s">
        <v>114</v>
      </c>
      <c r="D79" s="209" t="s">
        <v>115</v>
      </c>
      <c r="E79" s="209" t="s">
        <v>173</v>
      </c>
      <c r="F79" s="209" t="s">
        <v>229</v>
      </c>
      <c r="G79" s="210" t="s">
        <v>395</v>
      </c>
      <c r="H79" s="209" t="s">
        <v>396</v>
      </c>
      <c r="I79" s="209" t="s">
        <v>68</v>
      </c>
      <c r="J79" s="209"/>
    </row>
    <row r="80" spans="1:10" hidden="1" x14ac:dyDescent="0.3">
      <c r="A80" s="14" t="s">
        <v>831</v>
      </c>
      <c r="B80" s="160" t="s">
        <v>116</v>
      </c>
      <c r="C80" s="208" t="s">
        <v>116</v>
      </c>
      <c r="D80" s="209" t="s">
        <v>117</v>
      </c>
      <c r="E80" s="209" t="s">
        <v>173</v>
      </c>
      <c r="F80" s="209" t="s">
        <v>229</v>
      </c>
      <c r="G80" s="210" t="s">
        <v>397</v>
      </c>
      <c r="H80" s="209" t="s">
        <v>398</v>
      </c>
      <c r="I80" s="209" t="s">
        <v>68</v>
      </c>
      <c r="J80" s="209"/>
    </row>
    <row r="81" spans="1:10" hidden="1" x14ac:dyDescent="0.3">
      <c r="A81" s="14" t="s">
        <v>832</v>
      </c>
      <c r="B81" s="160" t="s">
        <v>118</v>
      </c>
      <c r="C81" s="208" t="s">
        <v>118</v>
      </c>
      <c r="D81" s="209" t="s">
        <v>119</v>
      </c>
      <c r="E81" s="209" t="s">
        <v>173</v>
      </c>
      <c r="F81" s="209" t="s">
        <v>229</v>
      </c>
      <c r="G81" s="210" t="s">
        <v>399</v>
      </c>
      <c r="H81" s="209" t="s">
        <v>833</v>
      </c>
      <c r="I81" s="209" t="s">
        <v>68</v>
      </c>
      <c r="J81" s="209"/>
    </row>
    <row r="82" spans="1:10" hidden="1" x14ac:dyDescent="0.3">
      <c r="A82" s="14" t="s">
        <v>834</v>
      </c>
      <c r="B82" s="160" t="s">
        <v>206</v>
      </c>
      <c r="C82" s="208" t="s">
        <v>206</v>
      </c>
      <c r="D82" s="209" t="s">
        <v>207</v>
      </c>
      <c r="E82" s="209" t="s">
        <v>173</v>
      </c>
      <c r="F82" s="209" t="s">
        <v>229</v>
      </c>
      <c r="G82" s="210" t="s">
        <v>400</v>
      </c>
      <c r="H82" s="209" t="s">
        <v>401</v>
      </c>
      <c r="I82" s="209" t="s">
        <v>68</v>
      </c>
      <c r="J82" s="209"/>
    </row>
    <row r="83" spans="1:10" hidden="1" x14ac:dyDescent="0.3">
      <c r="A83" s="14" t="s">
        <v>835</v>
      </c>
      <c r="B83" s="160" t="s">
        <v>208</v>
      </c>
      <c r="C83" s="208" t="s">
        <v>208</v>
      </c>
      <c r="D83" s="209" t="s">
        <v>209</v>
      </c>
      <c r="E83" s="209" t="s">
        <v>173</v>
      </c>
      <c r="F83" s="209" t="s">
        <v>229</v>
      </c>
      <c r="G83" s="210" t="s">
        <v>402</v>
      </c>
      <c r="H83" s="209" t="s">
        <v>836</v>
      </c>
      <c r="I83" s="209" t="s">
        <v>68</v>
      </c>
      <c r="J83" s="209"/>
    </row>
    <row r="84" spans="1:10" hidden="1" x14ac:dyDescent="0.3">
      <c r="A84" s="14" t="s">
        <v>837</v>
      </c>
      <c r="B84" s="160" t="s">
        <v>210</v>
      </c>
      <c r="C84" s="208" t="s">
        <v>210</v>
      </c>
      <c r="D84" s="209" t="s">
        <v>211</v>
      </c>
      <c r="E84" s="209" t="s">
        <v>173</v>
      </c>
      <c r="F84" s="209" t="s">
        <v>229</v>
      </c>
      <c r="G84" s="210" t="s">
        <v>519</v>
      </c>
      <c r="H84" s="209" t="s">
        <v>403</v>
      </c>
      <c r="I84" s="209" t="s">
        <v>68</v>
      </c>
      <c r="J84" s="209"/>
    </row>
    <row r="85" spans="1:10" hidden="1" x14ac:dyDescent="0.3">
      <c r="A85" s="14" t="s">
        <v>838</v>
      </c>
      <c r="B85" s="160" t="s">
        <v>212</v>
      </c>
      <c r="C85" s="208" t="s">
        <v>212</v>
      </c>
      <c r="D85" s="209" t="s">
        <v>213</v>
      </c>
      <c r="E85" s="209" t="s">
        <v>173</v>
      </c>
      <c r="F85" s="209" t="s">
        <v>229</v>
      </c>
      <c r="G85" s="210" t="s">
        <v>839</v>
      </c>
      <c r="H85" s="209" t="s">
        <v>840</v>
      </c>
      <c r="I85" s="209" t="s">
        <v>68</v>
      </c>
      <c r="J85" s="209"/>
    </row>
    <row r="86" spans="1:10" hidden="1" x14ac:dyDescent="0.3">
      <c r="A86" s="14" t="s">
        <v>841</v>
      </c>
      <c r="B86" s="160" t="s">
        <v>214</v>
      </c>
      <c r="C86" s="208" t="s">
        <v>214</v>
      </c>
      <c r="D86" s="209" t="s">
        <v>215</v>
      </c>
      <c r="E86" s="209" t="s">
        <v>173</v>
      </c>
      <c r="F86" s="209" t="s">
        <v>229</v>
      </c>
      <c r="G86" s="210" t="s">
        <v>404</v>
      </c>
      <c r="H86" s="209" t="s">
        <v>842</v>
      </c>
      <c r="I86" s="209" t="s">
        <v>68</v>
      </c>
      <c r="J86" s="209"/>
    </row>
    <row r="87" spans="1:10" hidden="1" x14ac:dyDescent="0.3">
      <c r="A87" s="14" t="s">
        <v>843</v>
      </c>
      <c r="B87" s="160" t="s">
        <v>216</v>
      </c>
      <c r="C87" s="208" t="s">
        <v>216</v>
      </c>
      <c r="D87" s="209" t="s">
        <v>217</v>
      </c>
      <c r="E87" s="209" t="s">
        <v>173</v>
      </c>
      <c r="F87" s="209" t="s">
        <v>229</v>
      </c>
      <c r="G87" s="210" t="s">
        <v>405</v>
      </c>
      <c r="H87" s="209" t="s">
        <v>406</v>
      </c>
      <c r="I87" s="209" t="s">
        <v>68</v>
      </c>
      <c r="J87" s="209"/>
    </row>
    <row r="88" spans="1:10" hidden="1" x14ac:dyDescent="0.3">
      <c r="A88" s="14" t="s">
        <v>844</v>
      </c>
      <c r="B88" s="160" t="s">
        <v>218</v>
      </c>
      <c r="C88" s="208" t="s">
        <v>218</v>
      </c>
      <c r="D88" s="209" t="s">
        <v>219</v>
      </c>
      <c r="E88" s="209" t="s">
        <v>173</v>
      </c>
      <c r="F88" s="209" t="s">
        <v>229</v>
      </c>
      <c r="G88" s="210" t="s">
        <v>407</v>
      </c>
      <c r="H88" s="209" t="s">
        <v>408</v>
      </c>
      <c r="I88" s="209" t="s">
        <v>68</v>
      </c>
      <c r="J88" s="209"/>
    </row>
    <row r="89" spans="1:10" hidden="1" x14ac:dyDescent="0.3">
      <c r="A89" s="14" t="s">
        <v>845</v>
      </c>
      <c r="B89" s="160" t="s">
        <v>220</v>
      </c>
      <c r="C89" s="208" t="s">
        <v>220</v>
      </c>
      <c r="D89" s="209" t="s">
        <v>221</v>
      </c>
      <c r="E89" s="209" t="s">
        <v>173</v>
      </c>
      <c r="F89" s="209" t="s">
        <v>229</v>
      </c>
      <c r="G89" s="210" t="s">
        <v>409</v>
      </c>
      <c r="H89" s="209" t="s">
        <v>410</v>
      </c>
      <c r="I89" s="209" t="s">
        <v>68</v>
      </c>
      <c r="J89" s="209"/>
    </row>
    <row r="90" spans="1:10" hidden="1" x14ac:dyDescent="0.3">
      <c r="A90" s="14" t="s">
        <v>846</v>
      </c>
      <c r="B90" s="160" t="s">
        <v>222</v>
      </c>
      <c r="C90" s="208" t="s">
        <v>222</v>
      </c>
      <c r="D90" s="209" t="s">
        <v>223</v>
      </c>
      <c r="E90" s="209" t="s">
        <v>173</v>
      </c>
      <c r="F90" s="209" t="s">
        <v>229</v>
      </c>
      <c r="G90" s="210" t="s">
        <v>411</v>
      </c>
      <c r="H90" s="209" t="s">
        <v>412</v>
      </c>
      <c r="I90" s="209" t="s">
        <v>68</v>
      </c>
      <c r="J90" s="209"/>
    </row>
    <row r="91" spans="1:10" hidden="1" x14ac:dyDescent="0.3">
      <c r="A91" s="14" t="s">
        <v>847</v>
      </c>
      <c r="B91" s="160" t="s">
        <v>84</v>
      </c>
      <c r="C91" s="208" t="s">
        <v>84</v>
      </c>
      <c r="D91" s="209" t="s">
        <v>85</v>
      </c>
      <c r="E91" s="209" t="s">
        <v>173</v>
      </c>
      <c r="F91" s="209" t="s">
        <v>229</v>
      </c>
      <c r="G91" s="210" t="s">
        <v>848</v>
      </c>
      <c r="H91" s="209" t="s">
        <v>849</v>
      </c>
      <c r="I91" s="209" t="s">
        <v>68</v>
      </c>
      <c r="J91" s="209"/>
    </row>
    <row r="92" spans="1:10" hidden="1" x14ac:dyDescent="0.3">
      <c r="A92" s="14" t="s">
        <v>850</v>
      </c>
      <c r="B92" s="160" t="s">
        <v>2</v>
      </c>
      <c r="C92" s="208" t="s">
        <v>2</v>
      </c>
      <c r="D92" s="209" t="s">
        <v>127</v>
      </c>
      <c r="E92" s="209" t="s">
        <v>173</v>
      </c>
      <c r="F92" s="209" t="s">
        <v>229</v>
      </c>
      <c r="G92" s="210" t="s">
        <v>851</v>
      </c>
      <c r="H92" s="209" t="s">
        <v>852</v>
      </c>
      <c r="I92" s="209" t="s">
        <v>68</v>
      </c>
      <c r="J92" s="209"/>
    </row>
    <row r="93" spans="1:10" hidden="1" x14ac:dyDescent="0.3">
      <c r="A93" s="14" t="s">
        <v>853</v>
      </c>
      <c r="B93" s="160" t="s">
        <v>128</v>
      </c>
      <c r="C93" s="208" t="s">
        <v>128</v>
      </c>
      <c r="D93" s="209" t="s">
        <v>129</v>
      </c>
      <c r="E93" s="209" t="s">
        <v>173</v>
      </c>
      <c r="F93" s="209" t="s">
        <v>229</v>
      </c>
      <c r="G93" s="210" t="s">
        <v>413</v>
      </c>
      <c r="H93" s="209" t="s">
        <v>414</v>
      </c>
      <c r="I93" s="209" t="s">
        <v>68</v>
      </c>
      <c r="J93" s="209"/>
    </row>
    <row r="94" spans="1:10" hidden="1" x14ac:dyDescent="0.3">
      <c r="A94" s="14" t="s">
        <v>854</v>
      </c>
      <c r="B94" s="160" t="s">
        <v>130</v>
      </c>
      <c r="C94" s="208" t="s">
        <v>130</v>
      </c>
      <c r="D94" s="209" t="s">
        <v>131</v>
      </c>
      <c r="E94" s="209" t="s">
        <v>173</v>
      </c>
      <c r="F94" s="209" t="s">
        <v>229</v>
      </c>
      <c r="G94" s="210" t="s">
        <v>855</v>
      </c>
      <c r="H94" s="209" t="s">
        <v>856</v>
      </c>
      <c r="I94" s="209" t="s">
        <v>68</v>
      </c>
      <c r="J94" s="209"/>
    </row>
    <row r="95" spans="1:10" hidden="1" x14ac:dyDescent="0.3">
      <c r="A95" s="14" t="s">
        <v>857</v>
      </c>
      <c r="B95" s="160" t="s">
        <v>132</v>
      </c>
      <c r="C95" s="208" t="s">
        <v>132</v>
      </c>
      <c r="D95" s="209" t="s">
        <v>133</v>
      </c>
      <c r="E95" s="209" t="s">
        <v>173</v>
      </c>
      <c r="F95" s="209" t="s">
        <v>229</v>
      </c>
      <c r="G95" s="210" t="s">
        <v>415</v>
      </c>
      <c r="H95" s="209" t="s">
        <v>416</v>
      </c>
      <c r="I95" s="209" t="s">
        <v>68</v>
      </c>
      <c r="J95" s="209"/>
    </row>
    <row r="96" spans="1:10" hidden="1" x14ac:dyDescent="0.3">
      <c r="A96" s="14" t="s">
        <v>858</v>
      </c>
      <c r="B96" s="160" t="s">
        <v>134</v>
      </c>
      <c r="C96" s="208" t="s">
        <v>134</v>
      </c>
      <c r="D96" s="209" t="s">
        <v>135</v>
      </c>
      <c r="E96" s="209" t="s">
        <v>173</v>
      </c>
      <c r="F96" s="209" t="s">
        <v>229</v>
      </c>
      <c r="G96" s="210" t="s">
        <v>417</v>
      </c>
      <c r="H96" s="209" t="s">
        <v>418</v>
      </c>
      <c r="I96" s="209" t="s">
        <v>68</v>
      </c>
      <c r="J96" s="209"/>
    </row>
    <row r="97" spans="1:10" hidden="1" x14ac:dyDescent="0.3">
      <c r="A97" s="14" t="s">
        <v>859</v>
      </c>
      <c r="B97" s="160" t="s">
        <v>136</v>
      </c>
      <c r="C97" s="208" t="s">
        <v>136</v>
      </c>
      <c r="D97" s="209" t="s">
        <v>137</v>
      </c>
      <c r="E97" s="209" t="s">
        <v>173</v>
      </c>
      <c r="F97" s="209" t="s">
        <v>229</v>
      </c>
      <c r="G97" s="210" t="s">
        <v>419</v>
      </c>
      <c r="H97" s="209" t="s">
        <v>420</v>
      </c>
      <c r="I97" s="209" t="s">
        <v>68</v>
      </c>
      <c r="J97" s="209"/>
    </row>
    <row r="98" spans="1:10" hidden="1" x14ac:dyDescent="0.3">
      <c r="A98" s="14" t="s">
        <v>860</v>
      </c>
      <c r="B98" s="160" t="s">
        <v>138</v>
      </c>
      <c r="C98" s="208" t="s">
        <v>138</v>
      </c>
      <c r="D98" s="209" t="s">
        <v>139</v>
      </c>
      <c r="E98" s="209" t="s">
        <v>173</v>
      </c>
      <c r="F98" s="209" t="s">
        <v>229</v>
      </c>
      <c r="G98" s="210" t="s">
        <v>861</v>
      </c>
      <c r="H98" s="209" t="s">
        <v>862</v>
      </c>
      <c r="I98" s="209" t="s">
        <v>68</v>
      </c>
      <c r="J98" s="209"/>
    </row>
    <row r="99" spans="1:10" hidden="1" x14ac:dyDescent="0.3">
      <c r="A99" s="14" t="s">
        <v>863</v>
      </c>
      <c r="B99" s="160" t="s">
        <v>140</v>
      </c>
      <c r="C99" s="208" t="s">
        <v>140</v>
      </c>
      <c r="D99" s="209" t="s">
        <v>141</v>
      </c>
      <c r="E99" s="209" t="s">
        <v>173</v>
      </c>
      <c r="F99" s="209" t="s">
        <v>229</v>
      </c>
      <c r="G99" s="210" t="s">
        <v>421</v>
      </c>
      <c r="H99" s="209" t="s">
        <v>864</v>
      </c>
      <c r="I99" s="209" t="s">
        <v>68</v>
      </c>
      <c r="J99" s="209"/>
    </row>
    <row r="100" spans="1:10" hidden="1" x14ac:dyDescent="0.3">
      <c r="A100" s="14" t="s">
        <v>865</v>
      </c>
      <c r="B100" s="160" t="s">
        <v>142</v>
      </c>
      <c r="C100" s="208" t="s">
        <v>142</v>
      </c>
      <c r="D100" s="209" t="s">
        <v>143</v>
      </c>
      <c r="E100" s="209" t="s">
        <v>173</v>
      </c>
      <c r="F100" s="209" t="s">
        <v>229</v>
      </c>
      <c r="G100" s="210" t="s">
        <v>866</v>
      </c>
      <c r="H100" s="209" t="s">
        <v>867</v>
      </c>
      <c r="I100" s="209" t="s">
        <v>68</v>
      </c>
      <c r="J100" s="209"/>
    </row>
    <row r="101" spans="1:10" hidden="1" x14ac:dyDescent="0.3">
      <c r="A101" s="14" t="s">
        <v>868</v>
      </c>
      <c r="B101" s="160" t="s">
        <v>175</v>
      </c>
      <c r="C101" s="208" t="s">
        <v>175</v>
      </c>
      <c r="D101" s="209" t="s">
        <v>176</v>
      </c>
      <c r="E101" s="209" t="s">
        <v>173</v>
      </c>
      <c r="F101" s="209" t="s">
        <v>229</v>
      </c>
      <c r="G101" s="210" t="s">
        <v>869</v>
      </c>
      <c r="H101" s="209" t="s">
        <v>870</v>
      </c>
      <c r="I101" s="209" t="s">
        <v>68</v>
      </c>
      <c r="J101" s="209"/>
    </row>
    <row r="102" spans="1:10" hidden="1" x14ac:dyDescent="0.3">
      <c r="A102" s="14" t="s">
        <v>871</v>
      </c>
      <c r="B102" s="160" t="s">
        <v>177</v>
      </c>
      <c r="C102" s="208" t="s">
        <v>177</v>
      </c>
      <c r="D102" s="209" t="s">
        <v>178</v>
      </c>
      <c r="E102" s="209" t="s">
        <v>173</v>
      </c>
      <c r="F102" s="209" t="s">
        <v>229</v>
      </c>
      <c r="G102" s="210" t="s">
        <v>466</v>
      </c>
      <c r="H102" s="209" t="s">
        <v>872</v>
      </c>
      <c r="I102" s="209" t="s">
        <v>68</v>
      </c>
      <c r="J102" s="209"/>
    </row>
    <row r="103" spans="1:10" hidden="1" x14ac:dyDescent="0.3">
      <c r="A103" s="14" t="s">
        <v>873</v>
      </c>
      <c r="B103" s="160" t="s">
        <v>179</v>
      </c>
      <c r="C103" s="208" t="s">
        <v>179</v>
      </c>
      <c r="D103" s="209" t="s">
        <v>180</v>
      </c>
      <c r="E103" s="209" t="s">
        <v>173</v>
      </c>
      <c r="F103" s="209" t="s">
        <v>229</v>
      </c>
      <c r="G103" s="210" t="s">
        <v>467</v>
      </c>
      <c r="H103" s="209" t="s">
        <v>468</v>
      </c>
      <c r="I103" s="209" t="s">
        <v>68</v>
      </c>
      <c r="J103" s="209"/>
    </row>
    <row r="104" spans="1:10" hidden="1" x14ac:dyDescent="0.3">
      <c r="A104" s="14" t="s">
        <v>874</v>
      </c>
      <c r="B104" s="160" t="s">
        <v>181</v>
      </c>
      <c r="C104" s="208" t="s">
        <v>181</v>
      </c>
      <c r="D104" s="209" t="s">
        <v>182</v>
      </c>
      <c r="E104" s="209" t="s">
        <v>173</v>
      </c>
      <c r="F104" s="209" t="s">
        <v>229</v>
      </c>
      <c r="G104" s="210" t="s">
        <v>469</v>
      </c>
      <c r="H104" s="209" t="s">
        <v>470</v>
      </c>
      <c r="I104" s="209" t="s">
        <v>68</v>
      </c>
      <c r="J104" s="209"/>
    </row>
    <row r="105" spans="1:10" hidden="1" x14ac:dyDescent="0.3">
      <c r="A105" s="14" t="s">
        <v>875</v>
      </c>
      <c r="B105" s="160" t="s">
        <v>183</v>
      </c>
      <c r="C105" s="208" t="s">
        <v>183</v>
      </c>
      <c r="D105" s="209" t="s">
        <v>184</v>
      </c>
      <c r="E105" s="209" t="s">
        <v>173</v>
      </c>
      <c r="F105" s="209" t="s">
        <v>229</v>
      </c>
      <c r="G105" s="210" t="s">
        <v>471</v>
      </c>
      <c r="H105" s="209" t="s">
        <v>876</v>
      </c>
      <c r="I105" s="209" t="s">
        <v>68</v>
      </c>
      <c r="J105" s="209"/>
    </row>
    <row r="106" spans="1:10" hidden="1" x14ac:dyDescent="0.3">
      <c r="A106" s="14" t="s">
        <v>877</v>
      </c>
      <c r="B106" s="160" t="s">
        <v>185</v>
      </c>
      <c r="C106" s="208" t="s">
        <v>185</v>
      </c>
      <c r="D106" s="209" t="s">
        <v>186</v>
      </c>
      <c r="E106" s="209" t="s">
        <v>173</v>
      </c>
      <c r="F106" s="209" t="s">
        <v>229</v>
      </c>
      <c r="G106" s="210" t="s">
        <v>878</v>
      </c>
      <c r="H106" s="209" t="s">
        <v>472</v>
      </c>
      <c r="I106" s="209" t="s">
        <v>68</v>
      </c>
      <c r="J106" s="209"/>
    </row>
    <row r="107" spans="1:10" hidden="1" x14ac:dyDescent="0.3">
      <c r="A107" s="14" t="s">
        <v>879</v>
      </c>
      <c r="B107" s="160" t="s">
        <v>187</v>
      </c>
      <c r="C107" s="208" t="s">
        <v>187</v>
      </c>
      <c r="D107" s="209" t="s">
        <v>188</v>
      </c>
      <c r="E107" s="209" t="s">
        <v>173</v>
      </c>
      <c r="F107" s="209" t="s">
        <v>229</v>
      </c>
      <c r="G107" s="210" t="s">
        <v>473</v>
      </c>
      <c r="H107" s="209" t="s">
        <v>880</v>
      </c>
      <c r="I107" s="209" t="s">
        <v>68</v>
      </c>
      <c r="J107" s="209"/>
    </row>
    <row r="108" spans="1:10" hidden="1" x14ac:dyDescent="0.3">
      <c r="A108" s="14" t="s">
        <v>881</v>
      </c>
      <c r="B108" s="160" t="s">
        <v>189</v>
      </c>
      <c r="C108" s="208" t="s">
        <v>189</v>
      </c>
      <c r="D108" s="209" t="s">
        <v>190</v>
      </c>
      <c r="E108" s="209" t="s">
        <v>173</v>
      </c>
      <c r="F108" s="209" t="s">
        <v>229</v>
      </c>
      <c r="G108" s="210" t="s">
        <v>882</v>
      </c>
      <c r="H108" s="209" t="s">
        <v>883</v>
      </c>
      <c r="I108" s="209" t="s">
        <v>68</v>
      </c>
      <c r="J108" s="209"/>
    </row>
    <row r="109" spans="1:10" hidden="1" x14ac:dyDescent="0.3">
      <c r="A109" s="14" t="s">
        <v>884</v>
      </c>
      <c r="B109" s="160" t="s">
        <v>191</v>
      </c>
      <c r="C109" s="208" t="s">
        <v>191</v>
      </c>
      <c r="D109" s="209" t="s">
        <v>192</v>
      </c>
      <c r="E109" s="209" t="s">
        <v>173</v>
      </c>
      <c r="F109" s="209" t="s">
        <v>229</v>
      </c>
      <c r="G109" s="210" t="s">
        <v>885</v>
      </c>
      <c r="H109" s="209" t="s">
        <v>474</v>
      </c>
      <c r="I109" s="209" t="s">
        <v>68</v>
      </c>
      <c r="J109" s="209"/>
    </row>
    <row r="110" spans="1:10" hidden="1" x14ac:dyDescent="0.3">
      <c r="A110" s="14" t="s">
        <v>886</v>
      </c>
      <c r="B110" s="160" t="s">
        <v>193</v>
      </c>
      <c r="C110" s="208" t="s">
        <v>193</v>
      </c>
      <c r="D110" s="209" t="s">
        <v>254</v>
      </c>
      <c r="E110" s="209" t="s">
        <v>173</v>
      </c>
      <c r="F110" s="209" t="s">
        <v>229</v>
      </c>
      <c r="G110" s="210" t="s">
        <v>475</v>
      </c>
      <c r="H110" s="209" t="s">
        <v>476</v>
      </c>
      <c r="I110" s="209" t="s">
        <v>68</v>
      </c>
      <c r="J110" s="209"/>
    </row>
    <row r="111" spans="1:10" hidden="1" x14ac:dyDescent="0.3">
      <c r="A111" s="14" t="s">
        <v>887</v>
      </c>
      <c r="B111" s="160" t="s">
        <v>255</v>
      </c>
      <c r="C111" s="208" t="s">
        <v>255</v>
      </c>
      <c r="D111" s="209" t="s">
        <v>256</v>
      </c>
      <c r="E111" s="209" t="s">
        <v>173</v>
      </c>
      <c r="F111" s="209" t="s">
        <v>229</v>
      </c>
      <c r="G111" s="210" t="s">
        <v>477</v>
      </c>
      <c r="H111" s="209" t="s">
        <v>478</v>
      </c>
      <c r="I111" s="209" t="s">
        <v>68</v>
      </c>
      <c r="J111" s="209"/>
    </row>
    <row r="112" spans="1:10" hidden="1" x14ac:dyDescent="0.3">
      <c r="A112" s="14" t="s">
        <v>888</v>
      </c>
      <c r="B112" s="160" t="s">
        <v>257</v>
      </c>
      <c r="C112" s="208" t="s">
        <v>257</v>
      </c>
      <c r="D112" s="209" t="s">
        <v>258</v>
      </c>
      <c r="E112" s="209" t="s">
        <v>173</v>
      </c>
      <c r="F112" s="209" t="s">
        <v>229</v>
      </c>
      <c r="G112" s="210" t="s">
        <v>889</v>
      </c>
      <c r="H112" s="209" t="s">
        <v>890</v>
      </c>
      <c r="I112" s="209" t="s">
        <v>68</v>
      </c>
      <c r="J112" s="209"/>
    </row>
    <row r="113" spans="1:10" hidden="1" x14ac:dyDescent="0.3">
      <c r="A113" s="14" t="s">
        <v>891</v>
      </c>
      <c r="B113" s="160" t="s">
        <v>259</v>
      </c>
      <c r="C113" s="208" t="s">
        <v>259</v>
      </c>
      <c r="D113" s="209" t="s">
        <v>260</v>
      </c>
      <c r="E113" s="209" t="s">
        <v>173</v>
      </c>
      <c r="F113" s="209" t="s">
        <v>229</v>
      </c>
      <c r="G113" s="210" t="s">
        <v>892</v>
      </c>
      <c r="H113" s="209" t="s">
        <v>893</v>
      </c>
      <c r="I113" s="209" t="s">
        <v>68</v>
      </c>
      <c r="J113" s="209"/>
    </row>
    <row r="114" spans="1:10" hidden="1" x14ac:dyDescent="0.3">
      <c r="A114" s="14" t="s">
        <v>894</v>
      </c>
      <c r="B114" s="160" t="s">
        <v>261</v>
      </c>
      <c r="C114" s="208" t="s">
        <v>261</v>
      </c>
      <c r="D114" s="209" t="s">
        <v>262</v>
      </c>
      <c r="E114" s="209" t="s">
        <v>173</v>
      </c>
      <c r="F114" s="209" t="s">
        <v>229</v>
      </c>
      <c r="G114" s="210" t="s">
        <v>479</v>
      </c>
      <c r="H114" s="209" t="s">
        <v>480</v>
      </c>
      <c r="I114" s="209" t="s">
        <v>68</v>
      </c>
      <c r="J114" s="209"/>
    </row>
    <row r="115" spans="1:10" hidden="1" x14ac:dyDescent="0.3">
      <c r="A115" s="14" t="s">
        <v>895</v>
      </c>
      <c r="B115" s="160" t="s">
        <v>263</v>
      </c>
      <c r="C115" s="208" t="s">
        <v>263</v>
      </c>
      <c r="D115" s="209" t="s">
        <v>194</v>
      </c>
      <c r="E115" s="209" t="s">
        <v>173</v>
      </c>
      <c r="F115" s="209" t="s">
        <v>229</v>
      </c>
      <c r="G115" s="210" t="s">
        <v>481</v>
      </c>
      <c r="H115" s="209" t="s">
        <v>482</v>
      </c>
      <c r="I115" s="209" t="s">
        <v>68</v>
      </c>
      <c r="J115" s="209"/>
    </row>
    <row r="116" spans="1:10" hidden="1" x14ac:dyDescent="0.3">
      <c r="A116" s="14" t="s">
        <v>896</v>
      </c>
      <c r="B116" s="160" t="s">
        <v>195</v>
      </c>
      <c r="C116" s="208" t="s">
        <v>195</v>
      </c>
      <c r="D116" s="209" t="s">
        <v>196</v>
      </c>
      <c r="E116" s="209" t="s">
        <v>173</v>
      </c>
      <c r="F116" s="209" t="s">
        <v>229</v>
      </c>
      <c r="G116" s="210" t="s">
        <v>483</v>
      </c>
      <c r="H116" s="209" t="s">
        <v>484</v>
      </c>
      <c r="I116" s="209" t="s">
        <v>68</v>
      </c>
      <c r="J116" s="209"/>
    </row>
    <row r="117" spans="1:10" hidden="1" x14ac:dyDescent="0.3">
      <c r="A117" s="14" t="s">
        <v>897</v>
      </c>
      <c r="B117" s="160" t="s">
        <v>197</v>
      </c>
      <c r="C117" s="208" t="s">
        <v>197</v>
      </c>
      <c r="D117" s="209" t="s">
        <v>198</v>
      </c>
      <c r="E117" s="209" t="s">
        <v>173</v>
      </c>
      <c r="F117" s="209" t="s">
        <v>229</v>
      </c>
      <c r="G117" s="210" t="s">
        <v>898</v>
      </c>
      <c r="H117" s="209" t="s">
        <v>489</v>
      </c>
      <c r="I117" s="209" t="s">
        <v>68</v>
      </c>
      <c r="J117" s="209"/>
    </row>
    <row r="118" spans="1:10" hidden="1" x14ac:dyDescent="0.3">
      <c r="A118" s="14" t="s">
        <v>899</v>
      </c>
      <c r="B118" s="160" t="s">
        <v>199</v>
      </c>
      <c r="C118" s="208" t="s">
        <v>199</v>
      </c>
      <c r="D118" s="209" t="s">
        <v>200</v>
      </c>
      <c r="E118" s="209" t="s">
        <v>173</v>
      </c>
      <c r="F118" s="209" t="s">
        <v>229</v>
      </c>
      <c r="G118" s="210" t="s">
        <v>485</v>
      </c>
      <c r="H118" s="209" t="s">
        <v>486</v>
      </c>
      <c r="I118" s="209" t="s">
        <v>68</v>
      </c>
      <c r="J118" s="209"/>
    </row>
    <row r="119" spans="1:10" hidden="1" x14ac:dyDescent="0.3">
      <c r="A119" s="14" t="s">
        <v>900</v>
      </c>
      <c r="B119" s="160" t="s">
        <v>201</v>
      </c>
      <c r="C119" s="208" t="s">
        <v>201</v>
      </c>
      <c r="D119" s="209" t="s">
        <v>202</v>
      </c>
      <c r="E119" s="209" t="s">
        <v>173</v>
      </c>
      <c r="F119" s="209" t="s">
        <v>229</v>
      </c>
      <c r="G119" s="210" t="s">
        <v>487</v>
      </c>
      <c r="H119" s="209" t="s">
        <v>488</v>
      </c>
      <c r="I119" s="209" t="s">
        <v>68</v>
      </c>
      <c r="J119" s="209"/>
    </row>
    <row r="120" spans="1:10" hidden="1" x14ac:dyDescent="0.3">
      <c r="A120" s="14" t="s">
        <v>901</v>
      </c>
      <c r="B120" s="160" t="s">
        <v>203</v>
      </c>
      <c r="C120" s="208" t="s">
        <v>203</v>
      </c>
      <c r="D120" s="209" t="s">
        <v>204</v>
      </c>
      <c r="E120" s="209" t="s">
        <v>173</v>
      </c>
      <c r="F120" s="209" t="s">
        <v>229</v>
      </c>
      <c r="G120" s="210" t="s">
        <v>490</v>
      </c>
      <c r="H120" s="209" t="s">
        <v>491</v>
      </c>
      <c r="I120" s="209" t="s">
        <v>68</v>
      </c>
      <c r="J120" s="209"/>
    </row>
    <row r="121" spans="1:10" hidden="1" x14ac:dyDescent="0.3">
      <c r="A121" s="14" t="s">
        <v>902</v>
      </c>
      <c r="B121" s="160" t="s">
        <v>205</v>
      </c>
      <c r="C121" s="208" t="s">
        <v>205</v>
      </c>
      <c r="D121" s="209" t="s">
        <v>14</v>
      </c>
      <c r="E121" s="209" t="s">
        <v>173</v>
      </c>
      <c r="F121" s="209" t="s">
        <v>229</v>
      </c>
      <c r="G121" s="210" t="s">
        <v>492</v>
      </c>
      <c r="H121" s="209" t="s">
        <v>903</v>
      </c>
      <c r="I121" s="209" t="s">
        <v>68</v>
      </c>
      <c r="J121" s="209"/>
    </row>
    <row r="122" spans="1:10" hidden="1" x14ac:dyDescent="0.3">
      <c r="A122" s="14" t="s">
        <v>904</v>
      </c>
      <c r="B122" s="160" t="s">
        <v>15</v>
      </c>
      <c r="C122" s="208" t="s">
        <v>15</v>
      </c>
      <c r="D122" s="209" t="s">
        <v>16</v>
      </c>
      <c r="E122" s="209" t="s">
        <v>173</v>
      </c>
      <c r="F122" s="209" t="s">
        <v>229</v>
      </c>
      <c r="G122" s="210" t="s">
        <v>493</v>
      </c>
      <c r="H122" s="209" t="s">
        <v>905</v>
      </c>
      <c r="I122" s="209" t="s">
        <v>68</v>
      </c>
      <c r="J122" s="209"/>
    </row>
    <row r="123" spans="1:10" hidden="1" x14ac:dyDescent="0.3">
      <c r="A123" s="14" t="s">
        <v>906</v>
      </c>
      <c r="B123" s="160" t="s">
        <v>17</v>
      </c>
      <c r="C123" s="208" t="s">
        <v>17</v>
      </c>
      <c r="D123" s="209" t="s">
        <v>18</v>
      </c>
      <c r="E123" s="209" t="s">
        <v>173</v>
      </c>
      <c r="F123" s="209" t="s">
        <v>229</v>
      </c>
      <c r="G123" s="210" t="s">
        <v>494</v>
      </c>
      <c r="H123" s="209" t="s">
        <v>495</v>
      </c>
      <c r="I123" s="209" t="s">
        <v>68</v>
      </c>
      <c r="J123" s="209"/>
    </row>
    <row r="124" spans="1:10" hidden="1" x14ac:dyDescent="0.3">
      <c r="A124" s="14" t="s">
        <v>907</v>
      </c>
      <c r="B124" s="160" t="s">
        <v>19</v>
      </c>
      <c r="C124" s="208" t="s">
        <v>19</v>
      </c>
      <c r="D124" s="209" t="s">
        <v>20</v>
      </c>
      <c r="E124" s="209" t="s">
        <v>173</v>
      </c>
      <c r="F124" s="209" t="s">
        <v>229</v>
      </c>
      <c r="G124" s="210" t="s">
        <v>496</v>
      </c>
      <c r="H124" s="209" t="s">
        <v>497</v>
      </c>
      <c r="I124" s="209" t="s">
        <v>68</v>
      </c>
      <c r="J124" s="209"/>
    </row>
    <row r="125" spans="1:10" hidden="1" x14ac:dyDescent="0.3">
      <c r="A125" s="14" t="s">
        <v>908</v>
      </c>
      <c r="B125" s="160" t="s">
        <v>107</v>
      </c>
      <c r="C125" s="208" t="s">
        <v>107</v>
      </c>
      <c r="D125" s="209" t="s">
        <v>282</v>
      </c>
      <c r="E125" s="209" t="s">
        <v>173</v>
      </c>
      <c r="F125" s="209" t="s">
        <v>229</v>
      </c>
      <c r="G125" s="210" t="s">
        <v>498</v>
      </c>
      <c r="H125" s="209" t="s">
        <v>909</v>
      </c>
      <c r="I125" s="209" t="s">
        <v>68</v>
      </c>
      <c r="J125" s="209"/>
    </row>
    <row r="126" spans="1:10" hidden="1" x14ac:dyDescent="0.3">
      <c r="A126" s="14" t="s">
        <v>910</v>
      </c>
      <c r="B126" s="160" t="s">
        <v>283</v>
      </c>
      <c r="C126" s="208" t="s">
        <v>283</v>
      </c>
      <c r="D126" s="209" t="s">
        <v>284</v>
      </c>
      <c r="E126" s="209" t="s">
        <v>173</v>
      </c>
      <c r="F126" s="209" t="s">
        <v>229</v>
      </c>
      <c r="G126" s="210" t="s">
        <v>499</v>
      </c>
      <c r="H126" s="209" t="s">
        <v>911</v>
      </c>
      <c r="I126" s="209" t="s">
        <v>68</v>
      </c>
      <c r="J126" s="209"/>
    </row>
    <row r="127" spans="1:10" hidden="1" x14ac:dyDescent="0.3">
      <c r="A127" s="14" t="s">
        <v>912</v>
      </c>
      <c r="B127" s="160" t="s">
        <v>285</v>
      </c>
      <c r="C127" s="208" t="s">
        <v>285</v>
      </c>
      <c r="D127" s="209" t="s">
        <v>150</v>
      </c>
      <c r="E127" s="209" t="s">
        <v>173</v>
      </c>
      <c r="F127" s="209" t="s">
        <v>229</v>
      </c>
      <c r="G127" s="210" t="s">
        <v>913</v>
      </c>
      <c r="H127" s="209" t="s">
        <v>914</v>
      </c>
      <c r="I127" s="209" t="s">
        <v>68</v>
      </c>
      <c r="J127" s="209"/>
    </row>
    <row r="128" spans="1:10" hidden="1" x14ac:dyDescent="0.3">
      <c r="A128" s="14" t="s">
        <v>915</v>
      </c>
      <c r="B128" s="160" t="s">
        <v>151</v>
      </c>
      <c r="C128" s="208" t="s">
        <v>151</v>
      </c>
      <c r="D128" s="209" t="s">
        <v>231</v>
      </c>
      <c r="E128" s="209" t="s">
        <v>173</v>
      </c>
      <c r="F128" s="209" t="s">
        <v>229</v>
      </c>
      <c r="G128" s="210" t="s">
        <v>500</v>
      </c>
      <c r="H128" s="209" t="s">
        <v>501</v>
      </c>
      <c r="I128" s="209" t="s">
        <v>68</v>
      </c>
      <c r="J128" s="209"/>
    </row>
    <row r="129" spans="1:10" hidden="1" x14ac:dyDescent="0.3">
      <c r="A129" s="14" t="s">
        <v>916</v>
      </c>
      <c r="B129" s="160" t="s">
        <v>232</v>
      </c>
      <c r="C129" s="208" t="s">
        <v>232</v>
      </c>
      <c r="D129" s="209" t="s">
        <v>233</v>
      </c>
      <c r="E129" s="209" t="s">
        <v>173</v>
      </c>
      <c r="F129" s="209" t="s">
        <v>229</v>
      </c>
      <c r="G129" s="210" t="s">
        <v>917</v>
      </c>
      <c r="H129" s="209" t="s">
        <v>918</v>
      </c>
      <c r="I129" s="209" t="s">
        <v>68</v>
      </c>
      <c r="J129" s="209"/>
    </row>
    <row r="130" spans="1:10" hidden="1" x14ac:dyDescent="0.3">
      <c r="A130" s="14" t="s">
        <v>919</v>
      </c>
      <c r="B130" s="160" t="s">
        <v>234</v>
      </c>
      <c r="C130" s="208" t="s">
        <v>234</v>
      </c>
      <c r="D130" s="209" t="s">
        <v>235</v>
      </c>
      <c r="E130" s="209" t="s">
        <v>173</v>
      </c>
      <c r="F130" s="209" t="s">
        <v>229</v>
      </c>
      <c r="G130" s="210" t="s">
        <v>503</v>
      </c>
      <c r="H130" s="209" t="s">
        <v>920</v>
      </c>
      <c r="I130" s="209" t="s">
        <v>68</v>
      </c>
      <c r="J130" s="209"/>
    </row>
    <row r="131" spans="1:10" hidden="1" x14ac:dyDescent="0.3">
      <c r="A131" s="14" t="s">
        <v>921</v>
      </c>
      <c r="B131" s="160" t="s">
        <v>236</v>
      </c>
      <c r="C131" s="208" t="s">
        <v>236</v>
      </c>
      <c r="D131" s="209" t="s">
        <v>237</v>
      </c>
      <c r="E131" s="209" t="s">
        <v>173</v>
      </c>
      <c r="F131" s="209" t="s">
        <v>229</v>
      </c>
      <c r="G131" s="210" t="s">
        <v>504</v>
      </c>
      <c r="H131" s="209" t="s">
        <v>922</v>
      </c>
      <c r="I131" s="209" t="s">
        <v>68</v>
      </c>
      <c r="J131" s="209"/>
    </row>
    <row r="132" spans="1:10" hidden="1" x14ac:dyDescent="0.3">
      <c r="A132" s="14" t="s">
        <v>923</v>
      </c>
      <c r="B132" s="160" t="s">
        <v>238</v>
      </c>
      <c r="C132" s="208" t="s">
        <v>238</v>
      </c>
      <c r="D132" s="209" t="s">
        <v>48</v>
      </c>
      <c r="E132" s="209" t="s">
        <v>173</v>
      </c>
      <c r="F132" s="209" t="s">
        <v>229</v>
      </c>
      <c r="G132" s="210" t="s">
        <v>924</v>
      </c>
      <c r="H132" s="209" t="s">
        <v>505</v>
      </c>
      <c r="I132" s="209" t="s">
        <v>68</v>
      </c>
      <c r="J132" s="209"/>
    </row>
    <row r="133" spans="1:10" hidden="1" x14ac:dyDescent="0.3">
      <c r="A133" s="14" t="s">
        <v>925</v>
      </c>
      <c r="B133" s="160" t="s">
        <v>49</v>
      </c>
      <c r="C133" s="208" t="s">
        <v>49</v>
      </c>
      <c r="D133" s="209" t="s">
        <v>50</v>
      </c>
      <c r="E133" s="209" t="s">
        <v>173</v>
      </c>
      <c r="F133" s="209" t="s">
        <v>229</v>
      </c>
      <c r="G133" s="210" t="s">
        <v>926</v>
      </c>
      <c r="H133" s="209" t="s">
        <v>927</v>
      </c>
      <c r="I133" s="209" t="s">
        <v>68</v>
      </c>
      <c r="J133" s="209"/>
    </row>
    <row r="134" spans="1:10" hidden="1" x14ac:dyDescent="0.3">
      <c r="A134" s="14" t="s">
        <v>928</v>
      </c>
      <c r="B134" s="160" t="s">
        <v>51</v>
      </c>
      <c r="C134" s="208" t="s">
        <v>51</v>
      </c>
      <c r="D134" s="209" t="s">
        <v>79</v>
      </c>
      <c r="E134" s="209" t="s">
        <v>173</v>
      </c>
      <c r="F134" s="209" t="s">
        <v>229</v>
      </c>
      <c r="G134" s="210" t="s">
        <v>506</v>
      </c>
      <c r="H134" s="209" t="s">
        <v>507</v>
      </c>
      <c r="I134" s="209" t="s">
        <v>68</v>
      </c>
      <c r="J134" s="209"/>
    </row>
    <row r="135" spans="1:10" x14ac:dyDescent="0.3">
      <c r="B135" s="160" t="s">
        <v>167</v>
      </c>
      <c r="C135" s="160"/>
    </row>
    <row r="136" spans="1:10" hidden="1" x14ac:dyDescent="0.3"/>
    <row r="137" spans="1:10" hidden="1" x14ac:dyDescent="0.3">
      <c r="C137" s="14" t="s">
        <v>269</v>
      </c>
    </row>
    <row r="138" spans="1:10" hidden="1" x14ac:dyDescent="0.3">
      <c r="C138" s="14" t="s">
        <v>181</v>
      </c>
      <c r="D138" s="14" t="s">
        <v>266</v>
      </c>
    </row>
    <row r="139" spans="1:10" hidden="1" x14ac:dyDescent="0.3">
      <c r="C139" s="14" t="s">
        <v>265</v>
      </c>
      <c r="D139" s="14" t="s">
        <v>267</v>
      </c>
    </row>
    <row r="140" spans="1:10" hidden="1" x14ac:dyDescent="0.3">
      <c r="C140" s="14" t="s">
        <v>218</v>
      </c>
      <c r="D140" s="14" t="s">
        <v>268</v>
      </c>
    </row>
    <row r="141" spans="1:10" hidden="1" x14ac:dyDescent="0.3">
      <c r="C141" s="15" t="s">
        <v>316</v>
      </c>
      <c r="D141" s="14" t="s">
        <v>357</v>
      </c>
    </row>
    <row r="142" spans="1:10" hidden="1" x14ac:dyDescent="0.3">
      <c r="C142" s="14" t="s">
        <v>271</v>
      </c>
      <c r="D142" s="13" t="s">
        <v>275</v>
      </c>
    </row>
    <row r="143" spans="1:10" hidden="1" x14ac:dyDescent="0.3">
      <c r="C143" s="14" t="s">
        <v>229</v>
      </c>
      <c r="D143" s="13" t="s">
        <v>274</v>
      </c>
    </row>
    <row r="144" spans="1:10" hidden="1" x14ac:dyDescent="0.3"/>
    <row r="145" spans="1:11" hidden="1" x14ac:dyDescent="0.3">
      <c r="C145" s="14" t="s">
        <v>346</v>
      </c>
    </row>
    <row r="146" spans="1:11" hidden="1" x14ac:dyDescent="0.3">
      <c r="C146" s="14" t="s">
        <v>356</v>
      </c>
    </row>
    <row r="147" spans="1:11" hidden="1" x14ac:dyDescent="0.3"/>
    <row r="148" spans="1:11" hidden="1" x14ac:dyDescent="0.3"/>
    <row r="149" spans="1:11" hidden="1" x14ac:dyDescent="0.3">
      <c r="A149" s="14" t="s">
        <v>240</v>
      </c>
      <c r="B149" s="14">
        <v>40</v>
      </c>
      <c r="C149" s="160"/>
      <c r="G149" s="34"/>
      <c r="K149" s="14" t="b">
        <v>0</v>
      </c>
    </row>
    <row r="150" spans="1:11" hidden="1" x14ac:dyDescent="0.3"/>
  </sheetData>
  <sheetProtection algorithmName="SHA-512" hashValue="PxG0RJy4T1+JjYV/O3vOyUd5oXahHIQi9H0r497Jfl36vXQUtY++JTTqBKYgW4OqIKNRi4x7d0tj3xbur6V6YA==" saltValue="SYNXD4Hh9XsnAq5u2kpYPw==" spinCount="100000" sheet="1" objects="1" scenarios="1"/>
  <customSheetViews>
    <customSheetView guid="{B08879A4-635B-4C39-9937-AC7883D562FC}" hiddenColumns="1" topLeftCell="C1">
      <pane ySplit="2" topLeftCell="A3" activePane="bottomLeft" state="frozen"/>
      <selection pane="bottomLeft" activeCell="H3" sqref="H3"/>
      <pageMargins left="0.43" right="0.18" top="1" bottom="1" header="0.5" footer="0.5"/>
      <printOptions gridLines="1"/>
      <pageSetup scale="97" orientation="portrait" r:id="rId1"/>
      <headerFooter alignWithMargins="0"/>
    </customSheetView>
    <customSheetView guid="{9FCFC836-1CA5-48BF-958D-24D2EA94B219}" hiddenColumns="1" topLeftCell="C1">
      <pane ySplit="2" topLeftCell="A3" activePane="bottomLeft" state="frozen"/>
      <selection pane="bottomLeft" activeCell="H3" sqref="H3"/>
      <pageMargins left="0.43" right="0.18" top="1" bottom="1" header="0.5" footer="0.5"/>
      <printOptions gridLines="1"/>
      <pageSetup scale="97" orientation="portrait" r:id="rId2"/>
      <headerFooter alignWithMargins="0"/>
    </customSheetView>
  </customSheetViews>
  <phoneticPr fontId="11" type="noConversion"/>
  <hyperlinks>
    <hyperlink ref="D1" location="Index!A1" display="Office of the State Controller" xr:uid="{AB0560CE-861B-4F98-A84E-49B70C922EEC}"/>
  </hyperlinks>
  <printOptions gridLines="1"/>
  <pageMargins left="0.43" right="0.18" top="0.5" bottom="0.5" header="0.5" footer="0.5"/>
  <pageSetup scale="97" orientation="landscape" r:id="rId3"/>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C882A65FD8F5842905EE0DEEC91066D" ma:contentTypeVersion="19" ma:contentTypeDescription="Create a new document." ma:contentTypeScope="" ma:versionID="7a26545820d9ee7ee087267091c2241d">
  <xsd:schema xmlns:xsd="http://www.w3.org/2001/XMLSchema" xmlns:xs="http://www.w3.org/2001/XMLSchema" xmlns:p="http://schemas.microsoft.com/office/2006/metadata/properties" xmlns:ns1="http://schemas.microsoft.com/sharepoint/v3" xmlns:ns2="5a8013ca-4dec-4be3-80db-3129cf196c37" xmlns:ns3="3123569f-bf77-4831-ad13-9ec49bb44483" targetNamespace="http://schemas.microsoft.com/office/2006/metadata/properties" ma:root="true" ma:fieldsID="bf204a6ad75230c5772e35b9c2852218" ns1:_="" ns2:_="" ns3:_="">
    <xsd:import namespace="http://schemas.microsoft.com/sharepoint/v3"/>
    <xsd:import namespace="5a8013ca-4dec-4be3-80db-3129cf196c37"/>
    <xsd:import namespace="3123569f-bf77-4831-ad13-9ec49bb44483"/>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3:SharedWithUsers" minOccurs="0"/>
                <xsd:element ref="ns3:SharedWithDetail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a8013ca-4dec-4be3-80db-3129cf196c37"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d73cfa9a-e889-43e5-9e7e-099e1654cb8f"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23569f-bf77-4831-ad13-9ec49bb44483"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d841b877-d56c-4eb6-a2d1-2a9efd2e4cd9}" ma:internalName="TaxCatchAll" ma:showField="CatchAllData" ma:web="3123569f-bf77-4831-ad13-9ec49bb44483">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5a8013ca-4dec-4be3-80db-3129cf196c37">
      <Terms xmlns="http://schemas.microsoft.com/office/infopath/2007/PartnerControls"/>
    </lcf76f155ced4ddcb4097134ff3c332f>
    <_ip_UnifiedCompliancePolicyProperties xmlns="http://schemas.microsoft.com/sharepoint/v3" xsi:nil="true"/>
    <TaxCatchAll xmlns="3123569f-bf77-4831-ad13-9ec49bb44483" xsi:nil="true"/>
  </documentManagement>
</p:properties>
</file>

<file path=customXml/itemProps1.xml><?xml version="1.0" encoding="utf-8"?>
<ds:datastoreItem xmlns:ds="http://schemas.openxmlformats.org/officeDocument/2006/customXml" ds:itemID="{B6A4C5A0-C943-42F0-A5AB-99B3B67A33D9}"/>
</file>

<file path=customXml/itemProps2.xml><?xml version="1.0" encoding="utf-8"?>
<ds:datastoreItem xmlns:ds="http://schemas.openxmlformats.org/officeDocument/2006/customXml" ds:itemID="{489E8D87-009C-4190-97CA-A1A4F8F3AB80}"/>
</file>

<file path=customXml/itemProps3.xml><?xml version="1.0" encoding="utf-8"?>
<ds:datastoreItem xmlns:ds="http://schemas.openxmlformats.org/officeDocument/2006/customXml" ds:itemID="{F228FEE8-1ED5-4323-95E9-AC64985F158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vt:i4>
      </vt:variant>
    </vt:vector>
  </HeadingPairs>
  <TitlesOfParts>
    <vt:vector size="38" baseType="lpstr">
      <vt:lpstr>Instructions</vt:lpstr>
      <vt:lpstr>Transfer Accounts-Purpose &amp; Use</vt:lpstr>
      <vt:lpstr>Index</vt:lpstr>
      <vt:lpstr>Agencies</vt:lpstr>
      <vt:lpstr>Data</vt:lpstr>
      <vt:lpstr>550</vt:lpstr>
      <vt:lpstr>555</vt:lpstr>
      <vt:lpstr>560</vt:lpstr>
      <vt:lpstr>Transfers Contact List</vt:lpstr>
      <vt:lpstr>Notes</vt:lpstr>
      <vt:lpstr>AgyIdx</vt:lpstr>
      <vt:lpstr>AgyName</vt:lpstr>
      <vt:lpstr>AgyNum</vt:lpstr>
      <vt:lpstr>compgasb</vt:lpstr>
      <vt:lpstr>compname</vt:lpstr>
      <vt:lpstr>compnum</vt:lpstr>
      <vt:lpstr>compnumtxt</vt:lpstr>
      <vt:lpstr>comptable</vt:lpstr>
      <vt:lpstr>ConcNum</vt:lpstr>
      <vt:lpstr>Derivative</vt:lpstr>
      <vt:lpstr>function</vt:lpstr>
      <vt:lpstr>functionA</vt:lpstr>
      <vt:lpstr>functionC</vt:lpstr>
      <vt:lpstr>hk</vt:lpstr>
      <vt:lpstr>IdxNa</vt:lpstr>
      <vt:lpstr>IdxSheetNum</vt:lpstr>
      <vt:lpstr>IdxTable</vt:lpstr>
      <vt:lpstr>Instructions550555</vt:lpstr>
      <vt:lpstr>Instructions560</vt:lpstr>
      <vt:lpstr>Pledged_Revenue</vt:lpstr>
      <vt:lpstr>'550'!Print_Area</vt:lpstr>
      <vt:lpstr>'555'!Print_Area</vt:lpstr>
      <vt:lpstr>'560'!Print_Area</vt:lpstr>
      <vt:lpstr>Index!Print_Area</vt:lpstr>
      <vt:lpstr>Instructions!Print_Area</vt:lpstr>
      <vt:lpstr>'Transfers Contact List'!Print_Titles</vt:lpstr>
      <vt:lpstr>TransfersPurposeandUse</vt:lpstr>
      <vt:lpstr>ValuationTech</vt:lpstr>
    </vt:vector>
  </TitlesOfParts>
  <Company>North Carolina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of State Controller</dc:creator>
  <cp:lastModifiedBy>Ennis, Claire D</cp:lastModifiedBy>
  <cp:lastPrinted>2018-01-26T19:35:13Z</cp:lastPrinted>
  <dcterms:created xsi:type="dcterms:W3CDTF">2000-03-13T18:28:09Z</dcterms:created>
  <dcterms:modified xsi:type="dcterms:W3CDTF">2021-04-28T18:52:33Z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0x010100DC882A65FD8F5842905EE0DEEC91066D</vt:lpwstr>
  </property>
</Properties>
</file>